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ქვემო ქართლი\"/>
    </mc:Choice>
  </mc:AlternateContent>
  <xr:revisionPtr revIDLastSave="0" documentId="13_ncr:1_{C5388610-BED7-44CE-8FEF-B81E3C13DCB1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ტბისი-კუმისი" sheetId="3" r:id="rId1"/>
    <sheet name="ასურეთის" sheetId="6" r:id="rId2"/>
    <sheet name="ჯანდარა" sheetId="4" r:id="rId3"/>
    <sheet name="ავრანლო-გუმბათი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K18" i="5"/>
  <c r="L18" i="5"/>
  <c r="M18" i="5"/>
  <c r="N18" i="5"/>
  <c r="Z18" i="5"/>
  <c r="AA18" i="5"/>
  <c r="AC18" i="5"/>
  <c r="AD18" i="5"/>
  <c r="AE18" i="5"/>
  <c r="AF18" i="5"/>
  <c r="I18" i="5"/>
  <c r="J18" i="4"/>
  <c r="K18" i="4"/>
  <c r="L18" i="4"/>
  <c r="M18" i="4"/>
  <c r="N18" i="4"/>
  <c r="Z18" i="4"/>
  <c r="AA18" i="4"/>
  <c r="AC18" i="4"/>
  <c r="AD18" i="4"/>
  <c r="AE18" i="4"/>
  <c r="AF18" i="4"/>
  <c r="I18" i="4"/>
  <c r="J18" i="6"/>
  <c r="K18" i="6"/>
  <c r="L18" i="6"/>
  <c r="M18" i="6"/>
  <c r="N18" i="6"/>
  <c r="Z18" i="6"/>
  <c r="AA18" i="6"/>
  <c r="AC18" i="6"/>
  <c r="AC27" i="6" s="1"/>
  <c r="AC28" i="6" s="1"/>
  <c r="AD18" i="6"/>
  <c r="AE18" i="6"/>
  <c r="AE27" i="6" s="1"/>
  <c r="AE28" i="6" s="1"/>
  <c r="AF18" i="6"/>
  <c r="I18" i="6"/>
  <c r="J18" i="3"/>
  <c r="K18" i="3"/>
  <c r="L18" i="3"/>
  <c r="M18" i="3"/>
  <c r="N18" i="3"/>
  <c r="Z18" i="3"/>
  <c r="AA18" i="3"/>
  <c r="AC18" i="3"/>
  <c r="AD18" i="3"/>
  <c r="AE18" i="3"/>
  <c r="AF18" i="3"/>
  <c r="I18" i="3"/>
  <c r="AF23" i="6"/>
  <c r="AE23" i="6"/>
  <c r="AC23" i="6"/>
  <c r="AA23" i="6"/>
  <c r="AA27" i="6" s="1"/>
  <c r="AA28" i="6" s="1"/>
  <c r="Y23" i="6"/>
  <c r="W23" i="6"/>
  <c r="U23" i="6"/>
  <c r="S23" i="6"/>
  <c r="Q23" i="6"/>
  <c r="O23" i="6"/>
  <c r="M23" i="6"/>
  <c r="M27" i="6" s="1"/>
  <c r="M28" i="6" s="1"/>
  <c r="K23" i="6"/>
  <c r="K27" i="6" s="1"/>
  <c r="K28" i="6" s="1"/>
  <c r="I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D19" i="6"/>
  <c r="AB19" i="6"/>
  <c r="AB23" i="6" s="1"/>
  <c r="Z19" i="6"/>
  <c r="Z23" i="6" s="1"/>
  <c r="X19" i="6"/>
  <c r="V19" i="6"/>
  <c r="V23" i="6" s="1"/>
  <c r="T19" i="6"/>
  <c r="T23" i="6" s="1"/>
  <c r="R19" i="6"/>
  <c r="P19" i="6"/>
  <c r="P23" i="6" s="1"/>
  <c r="N19" i="6"/>
  <c r="N23" i="6" s="1"/>
  <c r="L19" i="6"/>
  <c r="J19" i="6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D13" i="6"/>
  <c r="E13" i="6" s="1"/>
  <c r="G13" i="6" s="1"/>
  <c r="AG12" i="6"/>
  <c r="D12" i="6"/>
  <c r="E12" i="6" s="1"/>
  <c r="G12" i="6" s="1"/>
  <c r="AG11" i="6"/>
  <c r="E11" i="6"/>
  <c r="G11" i="6" s="1"/>
  <c r="D11" i="6"/>
  <c r="AG10" i="6"/>
  <c r="D10" i="6"/>
  <c r="E10" i="6" s="1"/>
  <c r="G10" i="6" s="1"/>
  <c r="AG9" i="6"/>
  <c r="D9" i="6"/>
  <c r="E9" i="6" s="1"/>
  <c r="G9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G8" i="6"/>
  <c r="D8" i="6"/>
  <c r="E8" i="6" s="1"/>
  <c r="G8" i="6" s="1"/>
  <c r="A8" i="6"/>
  <c r="AG7" i="6"/>
  <c r="D7" i="6"/>
  <c r="E7" i="6" s="1"/>
  <c r="G7" i="6" s="1"/>
  <c r="C6" i="6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B6" i="6"/>
  <c r="X23" i="6" l="1"/>
  <c r="AD23" i="6"/>
  <c r="R23" i="6"/>
  <c r="J23" i="6"/>
  <c r="J27" i="6" s="1"/>
  <c r="J28" i="6" s="1"/>
  <c r="I27" i="6"/>
  <c r="I28" i="6" s="1"/>
  <c r="L23" i="6"/>
  <c r="N27" i="6"/>
  <c r="N28" i="6" s="1"/>
  <c r="Z27" i="6"/>
  <c r="Z28" i="6" s="1"/>
  <c r="AD27" i="6"/>
  <c r="AD28" i="6" s="1"/>
  <c r="AF27" i="6"/>
  <c r="AF28" i="6" s="1"/>
  <c r="AG18" i="6"/>
  <c r="AB9" i="6"/>
  <c r="P9" i="6"/>
  <c r="X14" i="6"/>
  <c r="U14" i="6"/>
  <c r="O14" i="6"/>
  <c r="R10" i="6"/>
  <c r="P10" i="6"/>
  <c r="R15" i="6"/>
  <c r="T15" i="6"/>
  <c r="X15" i="6"/>
  <c r="V15" i="6"/>
  <c r="Y15" i="6"/>
  <c r="W16" i="6"/>
  <c r="S16" i="6"/>
  <c r="U16" i="6"/>
  <c r="W11" i="6"/>
  <c r="S11" i="6"/>
  <c r="S18" i="6" s="1"/>
  <c r="U11" i="6"/>
  <c r="U7" i="6"/>
  <c r="X7" i="6"/>
  <c r="V12" i="6"/>
  <c r="T12" i="6"/>
  <c r="Q12" i="6"/>
  <c r="X12" i="6"/>
  <c r="O12" i="6"/>
  <c r="V8" i="6"/>
  <c r="T8" i="6"/>
  <c r="X8" i="6"/>
  <c r="R8" i="6"/>
  <c r="R18" i="6" s="1"/>
  <c r="T13" i="6"/>
  <c r="R13" i="6"/>
  <c r="L27" i="6"/>
  <c r="L28" i="6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E23" i="5"/>
  <c r="AC23" i="5"/>
  <c r="AA23" i="5"/>
  <c r="Y23" i="5"/>
  <c r="W23" i="5"/>
  <c r="U23" i="5"/>
  <c r="S23" i="5"/>
  <c r="Q23" i="5"/>
  <c r="O23" i="5"/>
  <c r="M23" i="5"/>
  <c r="K23" i="5"/>
  <c r="I23" i="5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D19" i="5"/>
  <c r="AB19" i="5"/>
  <c r="Z19" i="5"/>
  <c r="X19" i="5"/>
  <c r="V19" i="5"/>
  <c r="T19" i="5"/>
  <c r="R19" i="5"/>
  <c r="P19" i="5"/>
  <c r="N19" i="5"/>
  <c r="L19" i="5"/>
  <c r="J19" i="5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D13" i="5"/>
  <c r="E13" i="5" s="1"/>
  <c r="G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AG9" i="5"/>
  <c r="D9" i="5"/>
  <c r="E9" i="5" s="1"/>
  <c r="G9" i="5" s="1"/>
  <c r="AG8" i="5"/>
  <c r="D8" i="5"/>
  <c r="E8" i="5" s="1"/>
  <c r="G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E23" i="4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X19" i="4"/>
  <c r="V19" i="4"/>
  <c r="T19" i="4"/>
  <c r="R19" i="4"/>
  <c r="P19" i="4"/>
  <c r="N19" i="4"/>
  <c r="L19" i="4"/>
  <c r="J19" i="4"/>
  <c r="AG16" i="4"/>
  <c r="D16" i="4"/>
  <c r="E16" i="4" s="1"/>
  <c r="G16" i="4" s="1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AG12" i="4"/>
  <c r="D12" i="4"/>
  <c r="E12" i="4" s="1"/>
  <c r="G12" i="4" s="1"/>
  <c r="X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D8" i="4"/>
  <c r="E8" i="4" s="1"/>
  <c r="G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G7" i="4"/>
  <c r="D7" i="4"/>
  <c r="E7" i="4" s="1"/>
  <c r="G7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G7" i="3"/>
  <c r="D7" i="3"/>
  <c r="E7" i="3" s="1"/>
  <c r="G7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B18" i="6" l="1"/>
  <c r="AB27" i="6" s="1"/>
  <c r="AB28" i="6" s="1"/>
  <c r="Y18" i="6"/>
  <c r="Y27" i="6" s="1"/>
  <c r="Y28" i="6" s="1"/>
  <c r="X18" i="6"/>
  <c r="X27" i="6" s="1"/>
  <c r="X28" i="6" s="1"/>
  <c r="AH13" i="6"/>
  <c r="U18" i="6"/>
  <c r="Q18" i="6"/>
  <c r="Q27" i="6" s="1"/>
  <c r="Q28" i="6" s="1"/>
  <c r="T18" i="6"/>
  <c r="T27" i="6" s="1"/>
  <c r="T28" i="6" s="1"/>
  <c r="W18" i="6"/>
  <c r="W27" i="6" s="1"/>
  <c r="W28" i="6" s="1"/>
  <c r="V18" i="6"/>
  <c r="O18" i="6"/>
  <c r="P18" i="6"/>
  <c r="AH15" i="6"/>
  <c r="AH8" i="6"/>
  <c r="R27" i="6"/>
  <c r="R28" i="6" s="1"/>
  <c r="AH10" i="6"/>
  <c r="U27" i="6"/>
  <c r="U28" i="6" s="1"/>
  <c r="AH7" i="6"/>
  <c r="AH11" i="6"/>
  <c r="S27" i="6"/>
  <c r="S28" i="6" s="1"/>
  <c r="AH14" i="6"/>
  <c r="V27" i="6"/>
  <c r="V28" i="6" s="1"/>
  <c r="AH12" i="6"/>
  <c r="AH16" i="6"/>
  <c r="P27" i="6"/>
  <c r="P28" i="6" s="1"/>
  <c r="AH9" i="6"/>
  <c r="V23" i="5"/>
  <c r="AE27" i="4"/>
  <c r="AE28" i="4" s="1"/>
  <c r="AA27" i="5"/>
  <c r="AA28" i="5" s="1"/>
  <c r="K27" i="5"/>
  <c r="K28" i="5" s="1"/>
  <c r="K27" i="4"/>
  <c r="K28" i="4" s="1"/>
  <c r="AG18" i="4"/>
  <c r="P23" i="5"/>
  <c r="AF23" i="5"/>
  <c r="AF27" i="5" s="1"/>
  <c r="AF28" i="5" s="1"/>
  <c r="AA27" i="4"/>
  <c r="AA28" i="4" s="1"/>
  <c r="M27" i="5"/>
  <c r="M28" i="5" s="1"/>
  <c r="J23" i="5"/>
  <c r="J27" i="5" s="1"/>
  <c r="J28" i="5" s="1"/>
  <c r="Z23" i="5"/>
  <c r="Z27" i="5" s="1"/>
  <c r="Z28" i="5" s="1"/>
  <c r="AA27" i="3"/>
  <c r="AA28" i="3" s="1"/>
  <c r="AC27" i="4"/>
  <c r="AC28" i="4" s="1"/>
  <c r="T23" i="5"/>
  <c r="AG18" i="5"/>
  <c r="X12" i="5"/>
  <c r="Q12" i="5"/>
  <c r="M27" i="3"/>
  <c r="M28" i="3" s="1"/>
  <c r="AE27" i="5"/>
  <c r="AE28" i="5" s="1"/>
  <c r="N23" i="5"/>
  <c r="N27" i="5" s="1"/>
  <c r="N28" i="5" s="1"/>
  <c r="AD23" i="5"/>
  <c r="AD27" i="5" s="1"/>
  <c r="AD28" i="5" s="1"/>
  <c r="X23" i="5"/>
  <c r="R23" i="4"/>
  <c r="L23" i="5"/>
  <c r="L27" i="5" s="1"/>
  <c r="L28" i="5" s="1"/>
  <c r="AB23" i="5"/>
  <c r="V23" i="3"/>
  <c r="X23" i="4"/>
  <c r="AC27" i="5"/>
  <c r="AC28" i="5" s="1"/>
  <c r="R23" i="5"/>
  <c r="X14" i="5"/>
  <c r="U14" i="5"/>
  <c r="O14" i="5"/>
  <c r="AB9" i="5"/>
  <c r="AB18" i="5" s="1"/>
  <c r="P9" i="5"/>
  <c r="P18" i="5" s="1"/>
  <c r="V15" i="5"/>
  <c r="T15" i="5"/>
  <c r="R15" i="5"/>
  <c r="Y15" i="5"/>
  <c r="X15" i="5"/>
  <c r="R10" i="5"/>
  <c r="P10" i="5"/>
  <c r="X7" i="5"/>
  <c r="U7" i="5"/>
  <c r="W16" i="5"/>
  <c r="U16" i="5"/>
  <c r="S16" i="5"/>
  <c r="T8" i="5"/>
  <c r="R8" i="5"/>
  <c r="X8" i="5"/>
  <c r="V8" i="5"/>
  <c r="V18" i="5" s="1"/>
  <c r="W11" i="5"/>
  <c r="W18" i="5" s="1"/>
  <c r="U11" i="5"/>
  <c r="S11" i="5"/>
  <c r="T13" i="5"/>
  <c r="R13" i="5"/>
  <c r="P23" i="4"/>
  <c r="O12" i="5"/>
  <c r="O18" i="5" s="1"/>
  <c r="T12" i="5"/>
  <c r="V12" i="5"/>
  <c r="K27" i="3"/>
  <c r="K28" i="3" s="1"/>
  <c r="M27" i="4"/>
  <c r="M28" i="4" s="1"/>
  <c r="J23" i="4"/>
  <c r="J27" i="4" s="1"/>
  <c r="J28" i="4" s="1"/>
  <c r="I27" i="5"/>
  <c r="R23" i="3"/>
  <c r="Z23" i="4"/>
  <c r="Z27" i="4" s="1"/>
  <c r="Z28" i="4" s="1"/>
  <c r="L23" i="4"/>
  <c r="L27" i="4" s="1"/>
  <c r="L28" i="4" s="1"/>
  <c r="AB23" i="4"/>
  <c r="AF23" i="3"/>
  <c r="AF27" i="3" s="1"/>
  <c r="AF28" i="3" s="1"/>
  <c r="N23" i="4"/>
  <c r="N27" i="4" s="1"/>
  <c r="N28" i="4" s="1"/>
  <c r="AD23" i="4"/>
  <c r="AD27" i="4" s="1"/>
  <c r="AD28" i="4" s="1"/>
  <c r="AF23" i="4"/>
  <c r="AF27" i="4" s="1"/>
  <c r="AF28" i="4" s="1"/>
  <c r="V23" i="4"/>
  <c r="T23" i="4"/>
  <c r="V15" i="4"/>
  <c r="T15" i="4"/>
  <c r="Y15" i="4"/>
  <c r="R15" i="4"/>
  <c r="X15" i="4"/>
  <c r="T8" i="4"/>
  <c r="R8" i="4"/>
  <c r="V8" i="4"/>
  <c r="V18" i="4" s="1"/>
  <c r="X8" i="4"/>
  <c r="X14" i="4"/>
  <c r="U14" i="4"/>
  <c r="O14" i="4"/>
  <c r="P9" i="4"/>
  <c r="AB9" i="4"/>
  <c r="AB18" i="4" s="1"/>
  <c r="S16" i="4"/>
  <c r="U16" i="4"/>
  <c r="W16" i="4"/>
  <c r="R10" i="4"/>
  <c r="P10" i="4"/>
  <c r="T13" i="4"/>
  <c r="R13" i="4"/>
  <c r="S11" i="4"/>
  <c r="S18" i="4" s="1"/>
  <c r="U11" i="4"/>
  <c r="W11" i="4"/>
  <c r="X7" i="4"/>
  <c r="U7" i="4"/>
  <c r="O12" i="4"/>
  <c r="O18" i="4" s="1"/>
  <c r="Q12" i="4"/>
  <c r="N23" i="3"/>
  <c r="N27" i="3" s="1"/>
  <c r="N28" i="3" s="1"/>
  <c r="T12" i="4"/>
  <c r="V12" i="4"/>
  <c r="I27" i="4"/>
  <c r="P23" i="3"/>
  <c r="T23" i="3"/>
  <c r="AG18" i="3"/>
  <c r="AE27" i="3"/>
  <c r="AE28" i="3" s="1"/>
  <c r="AD23" i="3"/>
  <c r="AD27" i="3" s="1"/>
  <c r="AD28" i="3" s="1"/>
  <c r="Z23" i="3"/>
  <c r="Z27" i="3" s="1"/>
  <c r="Z28" i="3" s="1"/>
  <c r="L23" i="3"/>
  <c r="L27" i="3" s="1"/>
  <c r="L28" i="3" s="1"/>
  <c r="AB23" i="3"/>
  <c r="X23" i="3"/>
  <c r="J23" i="3"/>
  <c r="J27" i="3" s="1"/>
  <c r="J28" i="3" s="1"/>
  <c r="AC27" i="3"/>
  <c r="AC28" i="3" s="1"/>
  <c r="X7" i="3"/>
  <c r="U7" i="3"/>
  <c r="W11" i="3"/>
  <c r="W18" i="3" s="1"/>
  <c r="U11" i="3"/>
  <c r="S11" i="3"/>
  <c r="S18" i="3" s="1"/>
  <c r="X12" i="3"/>
  <c r="V12" i="3"/>
  <c r="T12" i="3"/>
  <c r="Q12" i="3"/>
  <c r="O12" i="3"/>
  <c r="O18" i="3" s="1"/>
  <c r="V15" i="3"/>
  <c r="T15" i="3"/>
  <c r="R15" i="3"/>
  <c r="X15" i="3"/>
  <c r="Y15" i="3"/>
  <c r="X14" i="3"/>
  <c r="U14" i="3"/>
  <c r="O14" i="3"/>
  <c r="T8" i="3"/>
  <c r="R8" i="3"/>
  <c r="R18" i="3" s="1"/>
  <c r="X8" i="3"/>
  <c r="V8" i="3"/>
  <c r="AB9" i="3"/>
  <c r="AB18" i="3" s="1"/>
  <c r="P9" i="3"/>
  <c r="W16" i="3"/>
  <c r="S16" i="3"/>
  <c r="U16" i="3"/>
  <c r="T13" i="3"/>
  <c r="R13" i="3"/>
  <c r="P10" i="3"/>
  <c r="R10" i="3"/>
  <c r="I27" i="3"/>
  <c r="R18" i="5" l="1"/>
  <c r="R27" i="5" s="1"/>
  <c r="R28" i="5" s="1"/>
  <c r="Y18" i="5"/>
  <c r="Y27" i="5" s="1"/>
  <c r="Y28" i="5" s="1"/>
  <c r="T18" i="5"/>
  <c r="T27" i="5" s="1"/>
  <c r="T28" i="5" s="1"/>
  <c r="U18" i="5"/>
  <c r="X18" i="5"/>
  <c r="S18" i="5"/>
  <c r="Q18" i="5"/>
  <c r="Q27" i="5" s="1"/>
  <c r="Q28" i="5" s="1"/>
  <c r="T18" i="4"/>
  <c r="T27" i="4" s="1"/>
  <c r="T28" i="4" s="1"/>
  <c r="R18" i="4"/>
  <c r="Y18" i="4"/>
  <c r="Y27" i="4" s="1"/>
  <c r="Y28" i="4" s="1"/>
  <c r="Q18" i="4"/>
  <c r="Q27" i="4" s="1"/>
  <c r="Q28" i="4" s="1"/>
  <c r="U18" i="4"/>
  <c r="X18" i="4"/>
  <c r="P18" i="4"/>
  <c r="W18" i="4"/>
  <c r="V18" i="3"/>
  <c r="T18" i="3"/>
  <c r="Q18" i="3"/>
  <c r="Q27" i="3" s="1"/>
  <c r="Q28" i="3" s="1"/>
  <c r="Y18" i="3"/>
  <c r="Y27" i="3" s="1"/>
  <c r="Y28" i="3" s="1"/>
  <c r="U18" i="3"/>
  <c r="U27" i="3" s="1"/>
  <c r="U28" i="3" s="1"/>
  <c r="X18" i="3"/>
  <c r="P18" i="3"/>
  <c r="P27" i="3" s="1"/>
  <c r="P28" i="3" s="1"/>
  <c r="O27" i="6"/>
  <c r="AH18" i="6"/>
  <c r="AB27" i="5"/>
  <c r="AB28" i="5" s="1"/>
  <c r="W27" i="5"/>
  <c r="W28" i="5" s="1"/>
  <c r="AH13" i="5"/>
  <c r="AH10" i="5"/>
  <c r="AH15" i="5"/>
  <c r="AH16" i="3"/>
  <c r="AH16" i="4"/>
  <c r="AB27" i="4"/>
  <c r="AB28" i="4" s="1"/>
  <c r="AH10" i="4"/>
  <c r="AH12" i="5"/>
  <c r="V27" i="5"/>
  <c r="V28" i="5" s="1"/>
  <c r="U27" i="5"/>
  <c r="U28" i="5" s="1"/>
  <c r="AH7" i="5"/>
  <c r="X27" i="5"/>
  <c r="X28" i="5" s="1"/>
  <c r="I28" i="5"/>
  <c r="AH8" i="5"/>
  <c r="P27" i="5"/>
  <c r="P28" i="5" s="1"/>
  <c r="AH9" i="5"/>
  <c r="W27" i="3"/>
  <c r="W28" i="3" s="1"/>
  <c r="AH14" i="5"/>
  <c r="AH14" i="3"/>
  <c r="AH11" i="5"/>
  <c r="S27" i="5"/>
  <c r="S28" i="5" s="1"/>
  <c r="AH16" i="5"/>
  <c r="V27" i="4"/>
  <c r="V28" i="4" s="1"/>
  <c r="AH13" i="4"/>
  <c r="AH15" i="4"/>
  <c r="X27" i="4"/>
  <c r="X28" i="4" s="1"/>
  <c r="W27" i="4"/>
  <c r="W28" i="4" s="1"/>
  <c r="AH12" i="4"/>
  <c r="R27" i="4"/>
  <c r="R28" i="4" s="1"/>
  <c r="AH8" i="4"/>
  <c r="P27" i="4"/>
  <c r="P28" i="4" s="1"/>
  <c r="AH9" i="4"/>
  <c r="AH14" i="4"/>
  <c r="S27" i="4"/>
  <c r="S28" i="4" s="1"/>
  <c r="AH11" i="4"/>
  <c r="I28" i="4"/>
  <c r="AH7" i="4"/>
  <c r="U27" i="4"/>
  <c r="U28" i="4" s="1"/>
  <c r="AH13" i="3"/>
  <c r="AB27" i="3"/>
  <c r="AB28" i="3" s="1"/>
  <c r="R27" i="3"/>
  <c r="R28" i="3" s="1"/>
  <c r="AH8" i="3"/>
  <c r="AH11" i="3"/>
  <c r="S27" i="3"/>
  <c r="S28" i="3" s="1"/>
  <c r="V27" i="3"/>
  <c r="V28" i="3" s="1"/>
  <c r="AH15" i="3"/>
  <c r="I28" i="3"/>
  <c r="T27" i="3"/>
  <c r="T28" i="3" s="1"/>
  <c r="AH7" i="3"/>
  <c r="AH12" i="3"/>
  <c r="AH10" i="3"/>
  <c r="AH9" i="3"/>
  <c r="X27" i="3"/>
  <c r="X28" i="3" s="1"/>
  <c r="O28" i="6" l="1"/>
  <c r="AH27" i="6"/>
  <c r="O27" i="5"/>
  <c r="AH18" i="5"/>
  <c r="O27" i="4"/>
  <c r="AH18" i="4"/>
  <c r="O27" i="3"/>
  <c r="AH18" i="3"/>
  <c r="O28" i="5" l="1"/>
  <c r="AH27" i="5"/>
  <c r="O28" i="4"/>
  <c r="AH27" i="4"/>
  <c r="O28" i="3"/>
  <c r="AH27" i="3"/>
</calcChain>
</file>

<file path=xl/sharedStrings.xml><?xml version="1.0" encoding="utf-8"?>
<sst xmlns="http://schemas.openxmlformats.org/spreadsheetml/2006/main" count="304" uniqueCount="59">
  <si>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</si>
  <si>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</si>
  <si>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</si>
  <si>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</si>
  <si>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</si>
  <si>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</si>
  <si>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</si>
  <si>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</si>
  <si>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</si>
  <si>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</si>
  <si>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</si>
  <si>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</si>
  <si>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</si>
  <si>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</si>
  <si>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</si>
  <si>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</si>
  <si>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</si>
  <si>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</si>
  <si>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</si>
  <si>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</si>
  <si>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</si>
  <si>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</si>
  <si>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</si>
  <si>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</si>
  <si>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</si>
  <si>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</si>
  <si>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</si>
  <si>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</si>
  <si>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</si>
  <si>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</si>
  <si>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</si>
  <si>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</si>
  <si>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</si>
  <si>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</si>
  <si>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</si>
  <si>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</si>
  <si>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</si>
  <si>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</si>
  <si>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</si>
  <si>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</si>
  <si>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</si>
  <si>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</si>
  <si>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</si>
  <si>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</si>
  <si>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</si>
  <si>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ჯანდარის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</si>
  <si>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ავრანლო-გუმბათის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</si>
  <si>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ქვეზონა-თეთრიწყარო,  - ტბისი-კუმისის ს/ს</t>
    </r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</si>
  <si>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</si>
  <si>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</si>
  <si>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</si>
  <si>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</si>
  <si>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</si>
  <si>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</si>
  <si>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</si>
  <si>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ტბისი-კუმისის არხი</t>
  </si>
  <si>
    <t>აუსრეთის  არხი</t>
  </si>
  <si>
    <t>ჯანდარის არხი</t>
  </si>
  <si>
    <t>ავრალნო-გუმბათის არხი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</si>
</sst>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30F-C77C-4899-92AF-B725CB13A810}">
  <dimension ref="A1:AH28"/>
  <sheetViews>
    <sheetView tabSelected="1" view="pageBreakPreview" zoomScale="60" zoomScaleNormal="10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2" bestFit="1" customWidth="1"/>
    <col min="13" max="14" width="11.140625" style="1" bestFit="1" customWidth="1"/>
    <col min="15" max="15" width="13.7109375" style="1" bestFit="1" customWidth="1"/>
    <col min="16" max="16" width="12.5703125" style="1" bestFit="1" customWidth="1"/>
    <col min="17" max="17" width="13.7109375" style="1" bestFit="1" customWidth="1"/>
    <col min="18" max="18" width="14.7109375" style="1" bestFit="1" customWidth="1"/>
    <col min="19" max="19" width="15.42578125" style="1" bestFit="1" customWidth="1"/>
    <col min="20" max="20" width="14.7109375" style="1" bestFit="1" customWidth="1"/>
    <col min="21" max="21" width="14.42578125" style="1" bestFit="1" customWidth="1"/>
    <col min="22" max="22" width="14.7109375" style="1" bestFit="1" customWidth="1"/>
    <col min="23" max="23" width="15.42578125" style="1" bestFit="1" customWidth="1"/>
    <col min="24" max="24" width="14.7109375" style="1" bestFit="1" customWidth="1"/>
    <col min="25" max="25" width="13.7109375" style="1" bestFit="1" customWidth="1"/>
    <col min="26" max="32" width="12.5703125" style="1" bestFit="1" customWidth="1"/>
    <col min="33" max="33" width="11.28515625" style="2" customWidth="1"/>
    <col min="34" max="34" width="16.5703125" style="2" customWidth="1"/>
    <col min="35" max="16384" width="9.140625" style="1"/>
  </cols>
  <sheetData>
    <row r="1" spans="1:34" ht="27" customHeight="1" x14ac:dyDescent="0.35">
      <c r="A1" s="74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27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27" customHeight="1" thickBot="1" x14ac:dyDescent="0.3">
      <c r="A3" s="80" t="s">
        <v>47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60" customHeight="1" thickBot="1" x14ac:dyDescent="0.3">
      <c r="A4" s="83" t="s">
        <v>1</v>
      </c>
      <c r="B4" s="85" t="s">
        <v>2</v>
      </c>
      <c r="C4" s="85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2" t="s">
        <v>40</v>
      </c>
      <c r="J4" s="93"/>
      <c r="K4" s="92" t="s">
        <v>39</v>
      </c>
      <c r="L4" s="94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72" t="s">
        <v>42</v>
      </c>
      <c r="AH4" s="73"/>
    </row>
    <row r="5" spans="1:34" ht="32.25" customHeight="1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41.19</v>
      </c>
      <c r="G7" s="33">
        <f>E7*F7</f>
        <v>39.251273148148144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50869.65</v>
      </c>
      <c r="V7" s="37"/>
      <c r="W7" s="39"/>
      <c r="X7" s="40">
        <f>G7*16*86.4</f>
        <v>54260.959999999999</v>
      </c>
      <c r="Y7" s="39"/>
      <c r="Z7" s="37"/>
      <c r="AA7" s="39"/>
      <c r="AB7" s="37"/>
      <c r="AC7" s="42"/>
      <c r="AD7" s="41"/>
      <c r="AE7" s="42"/>
      <c r="AF7" s="36"/>
      <c r="AG7" s="62">
        <f>F7*H7</f>
        <v>82.38</v>
      </c>
      <c r="AH7" s="57">
        <f>I7+J7+K7+L7+M7+N7+O7+P7+Q7+R7+S7+T7+U7+V7+W7+X7+Y7+Z7+AA7+AB7+AC7+AD7+AE7+AF7</f>
        <v>105130.61</v>
      </c>
    </row>
    <row r="8" spans="1:34" ht="32.2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494.18</v>
      </c>
      <c r="G8" s="20">
        <f t="shared" ref="G8:G16" si="3">E8*F8</f>
        <v>470.91998456790122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650999.78666666674</v>
      </c>
      <c r="S8" s="16"/>
      <c r="T8" s="14">
        <f>G8*16*86.4</f>
        <v>650999.78666666674</v>
      </c>
      <c r="U8" s="16"/>
      <c r="V8" s="14">
        <f>G8*16*86.4</f>
        <v>650999.78666666674</v>
      </c>
      <c r="W8" s="16"/>
      <c r="X8" s="14">
        <f>G8*16*86.4</f>
        <v>650999.78666666674</v>
      </c>
      <c r="Y8" s="16"/>
      <c r="Z8" s="17"/>
      <c r="AA8" s="16"/>
      <c r="AB8" s="17"/>
      <c r="AC8" s="12"/>
      <c r="AD8" s="13"/>
      <c r="AE8" s="12"/>
      <c r="AF8" s="18"/>
      <c r="AG8" s="19">
        <f>F8*H8</f>
        <v>1976.72</v>
      </c>
      <c r="AH8" s="58">
        <f>I8+J8+K8+L8+M8+N8+O8+P8+Q8+R8+S8+T8+U8+V8+W8+X8+Y8+Z8+AA8+AB8+AC8+AD8+AE8+AF8</f>
        <v>2603999.146666667</v>
      </c>
    </row>
    <row r="9" spans="1:34" ht="32.2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2.2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2.2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754.03</v>
      </c>
      <c r="G11" s="20">
        <f t="shared" si="3"/>
        <v>820.93852623456792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1063936.33</v>
      </c>
      <c r="T11" s="17"/>
      <c r="U11" s="15">
        <f>G11*15*86.4</f>
        <v>1063936.33</v>
      </c>
      <c r="V11" s="17"/>
      <c r="W11" s="15">
        <f>G11*15*86.4</f>
        <v>1063936.33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2262.09</v>
      </c>
      <c r="AH11" s="58">
        <f t="shared" si="6"/>
        <v>3191808.99</v>
      </c>
    </row>
    <row r="12" spans="1:34" ht="32.2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120.6</v>
      </c>
      <c r="G12" s="20">
        <f t="shared" si="3"/>
        <v>114.9236111111111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148941</v>
      </c>
      <c r="P12" s="17"/>
      <c r="Q12" s="15">
        <f>G12*15*86.4</f>
        <v>148941</v>
      </c>
      <c r="R12" s="17"/>
      <c r="S12" s="16"/>
      <c r="T12" s="14">
        <f>G12*16*86.4</f>
        <v>158870.39999999999</v>
      </c>
      <c r="U12" s="16"/>
      <c r="V12" s="14">
        <f>G12*16*86.4</f>
        <v>158870.39999999999</v>
      </c>
      <c r="W12" s="16"/>
      <c r="X12" s="14">
        <f>G12*16*86.4</f>
        <v>158870.39999999999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603</v>
      </c>
      <c r="AH12" s="58">
        <f t="shared" si="6"/>
        <v>774493.20000000007</v>
      </c>
    </row>
    <row r="13" spans="1:34" ht="32.2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17.64</v>
      </c>
      <c r="G13" s="20">
        <f t="shared" si="3"/>
        <v>19.205277777777777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26549.376</v>
      </c>
      <c r="S13" s="16"/>
      <c r="T13" s="14">
        <f>G13*16*86.4</f>
        <v>26549.376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35.28</v>
      </c>
      <c r="AH13" s="58">
        <f t="shared" si="6"/>
        <v>53098.752</v>
      </c>
    </row>
    <row r="14" spans="1:34" ht="32.2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2.2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61.07</v>
      </c>
      <c r="G15" s="20">
        <f t="shared" si="3"/>
        <v>66.489020061728397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91914.421333333346</v>
      </c>
      <c r="S15" s="16"/>
      <c r="T15" s="14">
        <f>G15*16*86.4</f>
        <v>91914.421333333346</v>
      </c>
      <c r="U15" s="16"/>
      <c r="V15" s="14">
        <f>G15*16*86.4</f>
        <v>91914.421333333346</v>
      </c>
      <c r="W15" s="16"/>
      <c r="X15" s="14">
        <f>G15*16*86.4</f>
        <v>91914.421333333346</v>
      </c>
      <c r="Y15" s="15">
        <f>G15*15*86.4</f>
        <v>86169.77</v>
      </c>
      <c r="Z15" s="17"/>
      <c r="AA15" s="16"/>
      <c r="AB15" s="17"/>
      <c r="AC15" s="12"/>
      <c r="AD15" s="13"/>
      <c r="AE15" s="12"/>
      <c r="AF15" s="18"/>
      <c r="AG15" s="19">
        <f t="shared" si="5"/>
        <v>305.35000000000002</v>
      </c>
      <c r="AH15" s="58">
        <f t="shared" si="6"/>
        <v>453827.4553333334</v>
      </c>
    </row>
    <row r="16" spans="1:34" ht="32.2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1.79</v>
      </c>
      <c r="G16" s="47">
        <f t="shared" si="3"/>
        <v>1.94883487654321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2525.6900000000005</v>
      </c>
      <c r="T16" s="51"/>
      <c r="U16" s="15">
        <f>G16*15*86.4</f>
        <v>2525.6900000000005</v>
      </c>
      <c r="V16" s="51"/>
      <c r="W16" s="52">
        <f>G16*15*86.4</f>
        <v>2525.6900000000005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5.37</v>
      </c>
      <c r="AH16" s="59">
        <f t="shared" si="6"/>
        <v>7577.0700000000015</v>
      </c>
    </row>
    <row r="17" spans="1:34" ht="32.2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89" t="s">
        <v>49</v>
      </c>
      <c r="J17" s="90"/>
      <c r="K17" s="90"/>
      <c r="L17" s="90"/>
      <c r="M17" s="90"/>
      <c r="N17" s="90"/>
      <c r="O17" s="91" t="s">
        <v>50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89" t="s">
        <v>49</v>
      </c>
      <c r="AA17" s="90"/>
      <c r="AB17" s="90"/>
      <c r="AC17" s="90"/>
      <c r="AD17" s="90"/>
      <c r="AE17" s="90"/>
      <c r="AF17" s="90"/>
      <c r="AG17" s="68"/>
      <c r="AH17" s="69"/>
    </row>
    <row r="18" spans="1:34" ht="32.25" customHeight="1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0</v>
      </c>
      <c r="J18" s="61">
        <f t="shared" ref="J18:AF18" si="7">J7+J8+J9+J10+J11+J12+J13+J14+J15+J16+J24+J25+J26</f>
        <v>0</v>
      </c>
      <c r="K18" s="61">
        <f t="shared" si="7"/>
        <v>0</v>
      </c>
      <c r="L18" s="61">
        <f t="shared" si="7"/>
        <v>0</v>
      </c>
      <c r="M18" s="61">
        <f t="shared" si="7"/>
        <v>0</v>
      </c>
      <c r="N18" s="61">
        <f t="shared" si="7"/>
        <v>0</v>
      </c>
      <c r="O18" s="61">
        <f t="shared" si="7"/>
        <v>165461</v>
      </c>
      <c r="P18" s="61">
        <f t="shared" si="7"/>
        <v>16520</v>
      </c>
      <c r="Q18" s="61">
        <f t="shared" si="7"/>
        <v>165461</v>
      </c>
      <c r="R18" s="61">
        <f t="shared" si="7"/>
        <v>785983.58400000015</v>
      </c>
      <c r="S18" s="61">
        <f t="shared" si="7"/>
        <v>1081302.02</v>
      </c>
      <c r="T18" s="61">
        <f t="shared" si="7"/>
        <v>943173.98400000017</v>
      </c>
      <c r="U18" s="61">
        <f t="shared" si="7"/>
        <v>1132171.67</v>
      </c>
      <c r="V18" s="61">
        <f t="shared" si="7"/>
        <v>916624.60800000012</v>
      </c>
      <c r="W18" s="61">
        <f t="shared" si="7"/>
        <v>1081302.02</v>
      </c>
      <c r="X18" s="61">
        <f t="shared" si="7"/>
        <v>970885.56800000009</v>
      </c>
      <c r="Y18" s="61">
        <f t="shared" si="7"/>
        <v>101009.77</v>
      </c>
      <c r="Z18" s="61">
        <f t="shared" si="7"/>
        <v>14840</v>
      </c>
      <c r="AA18" s="61">
        <f t="shared" si="7"/>
        <v>14840</v>
      </c>
      <c r="AB18" s="61">
        <f t="shared" si="7"/>
        <v>14840</v>
      </c>
      <c r="AC18" s="61">
        <f t="shared" si="7"/>
        <v>14840</v>
      </c>
      <c r="AD18" s="61">
        <f t="shared" si="7"/>
        <v>14840</v>
      </c>
      <c r="AE18" s="61">
        <f t="shared" si="7"/>
        <v>14840</v>
      </c>
      <c r="AF18" s="61">
        <f t="shared" si="7"/>
        <v>14840</v>
      </c>
      <c r="AG18" s="61">
        <f>AG7+AG8+AG9+AG10+AG11+AG12+AG13+AG14+AG15+AG16</f>
        <v>5270.1900000000005</v>
      </c>
      <c r="AH18" s="60">
        <f>I18+J18+K18+L18+M18+N18+O18+P18+Q18+R18+S18+T18+U18+V18+W18+X18+Y18+Z18+AA18+AB18+AC18+AD18+AE18+AF18</f>
        <v>7463775.2239999995</v>
      </c>
    </row>
    <row r="19" spans="1:34" ht="32.2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2.2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95" t="s">
        <v>54</v>
      </c>
      <c r="AH24" s="96"/>
    </row>
    <row r="25" spans="1:34" ht="32.2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>
        <v>16520</v>
      </c>
      <c r="P25" s="8">
        <v>16520</v>
      </c>
      <c r="Q25" s="7">
        <v>16520</v>
      </c>
      <c r="R25" s="8">
        <v>16520</v>
      </c>
      <c r="S25" s="7">
        <v>14840</v>
      </c>
      <c r="T25" s="8">
        <v>14840</v>
      </c>
      <c r="U25" s="7">
        <v>14840</v>
      </c>
      <c r="V25" s="8">
        <v>14840</v>
      </c>
      <c r="W25" s="7">
        <v>14840</v>
      </c>
      <c r="X25" s="8">
        <v>14840</v>
      </c>
      <c r="Y25" s="7">
        <v>14840</v>
      </c>
      <c r="Z25" s="8">
        <v>14840</v>
      </c>
      <c r="AA25" s="7">
        <v>14840</v>
      </c>
      <c r="AB25" s="8">
        <v>14840</v>
      </c>
      <c r="AC25" s="7">
        <v>14840</v>
      </c>
      <c r="AD25" s="8">
        <v>14840</v>
      </c>
      <c r="AE25" s="7">
        <v>14840</v>
      </c>
      <c r="AF25" s="8">
        <v>14840</v>
      </c>
      <c r="AG25" s="97"/>
      <c r="AH25" s="98"/>
    </row>
    <row r="26" spans="1:34" ht="32.2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9"/>
      <c r="AH26" s="100"/>
    </row>
    <row r="27" spans="1:34" ht="32.2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289543.35861966386</v>
      </c>
      <c r="P27" s="6">
        <f t="shared" si="20"/>
        <v>28908.66297433744</v>
      </c>
      <c r="Q27" s="5">
        <f t="shared" si="20"/>
        <v>289543.35861966386</v>
      </c>
      <c r="R27" s="6">
        <f t="shared" si="20"/>
        <v>1375407.6593957534</v>
      </c>
      <c r="S27" s="5">
        <f t="shared" si="20"/>
        <v>1892191.0211652713</v>
      </c>
      <c r="T27" s="6">
        <f t="shared" si="20"/>
        <v>1650478.1373861465</v>
      </c>
      <c r="U27" s="5">
        <f t="shared" si="20"/>
        <v>1981208.7915933889</v>
      </c>
      <c r="V27" s="6">
        <f t="shared" si="20"/>
        <v>1604018.8781268871</v>
      </c>
      <c r="W27" s="5">
        <f t="shared" si="20"/>
        <v>1892191.0211652713</v>
      </c>
      <c r="X27" s="6">
        <f t="shared" si="20"/>
        <v>1698971.1665835457</v>
      </c>
      <c r="Y27" s="5">
        <f t="shared" si="20"/>
        <v>176758.92239983904</v>
      </c>
      <c r="Z27" s="6">
        <f t="shared" si="20"/>
        <v>25968.798943048885</v>
      </c>
      <c r="AA27" s="5">
        <f t="shared" si="20"/>
        <v>25968.798943048885</v>
      </c>
      <c r="AB27" s="6">
        <f t="shared" si="20"/>
        <v>25968.798943048885</v>
      </c>
      <c r="AC27" s="5">
        <f t="shared" si="20"/>
        <v>25968.798943048885</v>
      </c>
      <c r="AD27" s="6">
        <f t="shared" si="20"/>
        <v>25968.798943048885</v>
      </c>
      <c r="AE27" s="5">
        <f t="shared" si="20"/>
        <v>25968.798943048885</v>
      </c>
      <c r="AF27" s="6">
        <f>AF18/AF23</f>
        <v>25968.798943048885</v>
      </c>
      <c r="AG27" s="5"/>
      <c r="AH27" s="6">
        <f>I27+J27+K27+L27+M27+N27+O27+P27+Q27+R27+S27+T27+U27+V27+W27+X27+Y27+Z27+AA27+AB27+AC27+AD27+AE27+AF27</f>
        <v>13061002.570631105</v>
      </c>
    </row>
    <row r="28" spans="1:34" ht="32.2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0</v>
      </c>
      <c r="J28" s="43">
        <f>J27/(15*86400)</f>
        <v>0</v>
      </c>
      <c r="K28" s="66">
        <f t="shared" ref="K28:AF28" si="21">K27/(15*86400)</f>
        <v>0</v>
      </c>
      <c r="L28" s="43">
        <f t="shared" si="21"/>
        <v>0</v>
      </c>
      <c r="M28" s="66">
        <f t="shared" si="21"/>
        <v>0</v>
      </c>
      <c r="N28" s="43">
        <f t="shared" si="21"/>
        <v>0</v>
      </c>
      <c r="O28" s="66">
        <f t="shared" si="21"/>
        <v>0.22341308535467891</v>
      </c>
      <c r="P28" s="43">
        <f t="shared" si="21"/>
        <v>2.230606710982827E-2</v>
      </c>
      <c r="Q28" s="66">
        <f t="shared" si="21"/>
        <v>0.22341308535467891</v>
      </c>
      <c r="R28" s="43">
        <f t="shared" si="21"/>
        <v>1.0612713421263529</v>
      </c>
      <c r="S28" s="66">
        <f t="shared" si="21"/>
        <v>1.4600239360843144</v>
      </c>
      <c r="T28" s="43">
        <f t="shared" si="21"/>
        <v>1.2735170813164711</v>
      </c>
      <c r="U28" s="66">
        <f t="shared" si="21"/>
        <v>1.5287104873405779</v>
      </c>
      <c r="V28" s="43">
        <f t="shared" si="21"/>
        <v>1.2376688874435857</v>
      </c>
      <c r="W28" s="66">
        <f t="shared" si="21"/>
        <v>1.4600239360843144</v>
      </c>
      <c r="X28" s="43">
        <f t="shared" si="21"/>
        <v>1.3109345421169334</v>
      </c>
      <c r="Y28" s="66">
        <f t="shared" si="21"/>
        <v>0.13638805740728321</v>
      </c>
      <c r="Z28" s="43">
        <f t="shared" si="21"/>
        <v>2.0037653505438954E-2</v>
      </c>
      <c r="AA28" s="66">
        <f t="shared" si="21"/>
        <v>2.0037653505438954E-2</v>
      </c>
      <c r="AB28" s="43">
        <f t="shared" si="21"/>
        <v>2.0037653505438954E-2</v>
      </c>
      <c r="AC28" s="66">
        <f t="shared" si="21"/>
        <v>2.0037653505438954E-2</v>
      </c>
      <c r="AD28" s="43">
        <f t="shared" si="21"/>
        <v>2.0037653505438954E-2</v>
      </c>
      <c r="AE28" s="66">
        <f t="shared" si="21"/>
        <v>2.0037653505438954E-2</v>
      </c>
      <c r="AF28" s="43">
        <f t="shared" si="21"/>
        <v>2.0037653505438954E-2</v>
      </c>
      <c r="AG28" s="66"/>
      <c r="AH28" s="43"/>
    </row>
  </sheetData>
  <mergeCells count="29">
    <mergeCell ref="AG24:AH26"/>
    <mergeCell ref="I17:N17"/>
    <mergeCell ref="Z17:AF17"/>
    <mergeCell ref="O17:W17"/>
    <mergeCell ref="X17:Y17"/>
    <mergeCell ref="I4:J4"/>
    <mergeCell ref="K4:L4"/>
    <mergeCell ref="M4:N4"/>
    <mergeCell ref="O4:P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724-C035-4A63-95F8-6D7B6EF1ED07}">
  <dimension ref="A1:AH28"/>
  <sheetViews>
    <sheetView zoomScale="70" zoomScaleNormal="70" workbookViewId="0">
      <selection activeCell="G28" sqref="G28"/>
    </sheetView>
  </sheetViews>
  <sheetFormatPr defaultRowHeight="15" x14ac:dyDescent="0.25"/>
  <cols>
    <col min="1" max="1" width="4.5703125" customWidth="1"/>
    <col min="2" max="2" width="32" customWidth="1"/>
    <col min="6" max="6" width="10.5703125" customWidth="1"/>
    <col min="8" max="8" width="13.5703125" customWidth="1"/>
    <col min="9" max="32" width="11.140625" bestFit="1" customWidth="1"/>
    <col min="33" max="33" width="11.28515625" customWidth="1"/>
    <col min="34" max="34" width="16.5703125" customWidth="1"/>
  </cols>
  <sheetData>
    <row r="1" spans="1:34" ht="19.5" x14ac:dyDescent="0.35">
      <c r="A1" s="74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18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18.75" thickBot="1" x14ac:dyDescent="0.3">
      <c r="A3" s="80" t="s">
        <v>47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18.75" thickBot="1" x14ac:dyDescent="0.3">
      <c r="A4" s="83" t="s">
        <v>1</v>
      </c>
      <c r="B4" s="85" t="s">
        <v>2</v>
      </c>
      <c r="C4" s="85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2" t="s">
        <v>40</v>
      </c>
      <c r="J4" s="93"/>
      <c r="K4" s="92" t="s">
        <v>39</v>
      </c>
      <c r="L4" s="94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72" t="s">
        <v>42</v>
      </c>
      <c r="AH4" s="73"/>
    </row>
    <row r="5" spans="1:34" ht="30.75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/>
      <c r="G8" s="20">
        <f t="shared" ref="G8:G16" si="3">E8*F8</f>
        <v>0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0</v>
      </c>
      <c r="S8" s="16"/>
      <c r="T8" s="14">
        <f>G8*16*86.4</f>
        <v>0</v>
      </c>
      <c r="U8" s="16"/>
      <c r="V8" s="14">
        <f>G8*16*86.4</f>
        <v>0</v>
      </c>
      <c r="W8" s="16"/>
      <c r="X8" s="14">
        <f>G8*16*86.4</f>
        <v>0</v>
      </c>
      <c r="Y8" s="16"/>
      <c r="Z8" s="17"/>
      <c r="AA8" s="16"/>
      <c r="AB8" s="17"/>
      <c r="AC8" s="12"/>
      <c r="AD8" s="13"/>
      <c r="AE8" s="12"/>
      <c r="AF8" s="18"/>
      <c r="AG8" s="19">
        <f>F8*H8</f>
        <v>0</v>
      </c>
      <c r="AH8" s="58">
        <f>I8+J8+K8+L8+M8+N8+O8+P8+Q8+R8+S8+T8+U8+V8+W8+X8+Y8+Z8+AA8+AB8+AC8+AD8+AE8+AF8</f>
        <v>0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1.47</v>
      </c>
      <c r="G11" s="20">
        <f t="shared" si="3"/>
        <v>1.6004398148148149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2074.17</v>
      </c>
      <c r="T11" s="17"/>
      <c r="U11" s="15">
        <f>G11*15*86.4</f>
        <v>2074.17</v>
      </c>
      <c r="V11" s="17"/>
      <c r="W11" s="15">
        <f>G11*15*86.4</f>
        <v>2074.17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4.41</v>
      </c>
      <c r="AH11" s="58">
        <f t="shared" si="6"/>
        <v>6222.51</v>
      </c>
    </row>
    <row r="12" spans="1:34" ht="33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0</v>
      </c>
      <c r="P12" s="17"/>
      <c r="Q12" s="15">
        <f>G12*15*86.4</f>
        <v>0</v>
      </c>
      <c r="R12" s="17"/>
      <c r="S12" s="16"/>
      <c r="T12" s="14">
        <f>G12*16*86.4</f>
        <v>0</v>
      </c>
      <c r="U12" s="16"/>
      <c r="V12" s="14">
        <f>G12*16*86.4</f>
        <v>0</v>
      </c>
      <c r="W12" s="16"/>
      <c r="X12" s="14">
        <f>G12*16*86.4</f>
        <v>0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0</v>
      </c>
      <c r="AH12" s="58">
        <f t="shared" si="6"/>
        <v>0</v>
      </c>
    </row>
    <row r="13" spans="1:34" ht="33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0</v>
      </c>
      <c r="AH13" s="58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0</v>
      </c>
      <c r="S15" s="16"/>
      <c r="T15" s="14">
        <f>G15*16*86.4</f>
        <v>0</v>
      </c>
      <c r="U15" s="16"/>
      <c r="V15" s="14">
        <f>G15*16*86.4</f>
        <v>0</v>
      </c>
      <c r="W15" s="16"/>
      <c r="X15" s="14">
        <f>G15*16*86.4</f>
        <v>0</v>
      </c>
      <c r="Y15" s="15">
        <f>G15*15*86.4</f>
        <v>0</v>
      </c>
      <c r="Z15" s="17"/>
      <c r="AA15" s="16"/>
      <c r="AB15" s="17"/>
      <c r="AC15" s="12"/>
      <c r="AD15" s="13"/>
      <c r="AE15" s="12"/>
      <c r="AF15" s="18"/>
      <c r="AG15" s="19">
        <f t="shared" si="5"/>
        <v>0</v>
      </c>
      <c r="AH15" s="58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0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89" t="s">
        <v>49</v>
      </c>
      <c r="J17" s="90"/>
      <c r="K17" s="90"/>
      <c r="L17" s="90"/>
      <c r="M17" s="90"/>
      <c r="N17" s="90"/>
      <c r="O17" s="91" t="s">
        <v>50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89" t="s">
        <v>49</v>
      </c>
      <c r="AA17" s="90"/>
      <c r="AB17" s="90"/>
      <c r="AC17" s="90"/>
      <c r="AD17" s="90"/>
      <c r="AE17" s="90"/>
      <c r="AF17" s="90"/>
      <c r="AG17" s="68"/>
      <c r="AH17" s="69"/>
    </row>
    <row r="18" spans="1:34" ht="33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0</v>
      </c>
      <c r="J18" s="61">
        <f t="shared" ref="J18:AF18" si="7">J7+J8+J9+J10+J11+J12+J13+J14+J15+J16+J24+J25+J26</f>
        <v>0</v>
      </c>
      <c r="K18" s="61">
        <f t="shared" si="7"/>
        <v>0</v>
      </c>
      <c r="L18" s="61">
        <f t="shared" si="7"/>
        <v>0</v>
      </c>
      <c r="M18" s="61">
        <f t="shared" si="7"/>
        <v>0</v>
      </c>
      <c r="N18" s="61">
        <f t="shared" si="7"/>
        <v>0</v>
      </c>
      <c r="O18" s="61">
        <f t="shared" si="7"/>
        <v>0</v>
      </c>
      <c r="P18" s="61">
        <f t="shared" si="7"/>
        <v>0</v>
      </c>
      <c r="Q18" s="61">
        <f t="shared" si="7"/>
        <v>0</v>
      </c>
      <c r="R18" s="61">
        <f t="shared" si="7"/>
        <v>0</v>
      </c>
      <c r="S18" s="61">
        <f t="shared" si="7"/>
        <v>2074.17</v>
      </c>
      <c r="T18" s="61">
        <f t="shared" si="7"/>
        <v>0</v>
      </c>
      <c r="U18" s="61">
        <f t="shared" si="7"/>
        <v>2074.17</v>
      </c>
      <c r="V18" s="61">
        <f t="shared" si="7"/>
        <v>0</v>
      </c>
      <c r="W18" s="61">
        <f t="shared" si="7"/>
        <v>2074.17</v>
      </c>
      <c r="X18" s="61">
        <f t="shared" si="7"/>
        <v>0</v>
      </c>
      <c r="Y18" s="61">
        <f t="shared" si="7"/>
        <v>0</v>
      </c>
      <c r="Z18" s="61">
        <f t="shared" si="7"/>
        <v>0</v>
      </c>
      <c r="AA18" s="61">
        <f t="shared" si="7"/>
        <v>0</v>
      </c>
      <c r="AB18" s="61">
        <f t="shared" si="7"/>
        <v>0</v>
      </c>
      <c r="AC18" s="61">
        <f t="shared" si="7"/>
        <v>0</v>
      </c>
      <c r="AD18" s="61">
        <f t="shared" si="7"/>
        <v>0</v>
      </c>
      <c r="AE18" s="61">
        <f t="shared" si="7"/>
        <v>0</v>
      </c>
      <c r="AF18" s="61">
        <f t="shared" si="7"/>
        <v>0</v>
      </c>
      <c r="AG18" s="61">
        <f>AG7+AG8+AG9+AG10+AG11+AG12+AG13+AG14+AG15+AG16</f>
        <v>4.41</v>
      </c>
      <c r="AH18" s="60">
        <f>I18+J18+K18+L18+M18+N18+O18+P18+Q18+R18+S18+T18+U18+V18+W18+X18+Y18+Z18+AA18+AB18+AC18+AD18+AE18+AF18</f>
        <v>6222.51</v>
      </c>
    </row>
    <row r="19" spans="1:34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18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0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95" t="s">
        <v>54</v>
      </c>
      <c r="AH24" s="96"/>
    </row>
    <row r="25" spans="1:34" ht="33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97"/>
      <c r="AH25" s="98"/>
    </row>
    <row r="26" spans="1:34" ht="33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9"/>
      <c r="AH26" s="100"/>
    </row>
    <row r="27" spans="1:34" ht="33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0</v>
      </c>
      <c r="S27" s="5">
        <f t="shared" si="20"/>
        <v>3629.62962962963</v>
      </c>
      <c r="T27" s="6">
        <f t="shared" si="20"/>
        <v>0</v>
      </c>
      <c r="U27" s="5">
        <f t="shared" si="20"/>
        <v>3629.62962962963</v>
      </c>
      <c r="V27" s="6">
        <f t="shared" si="20"/>
        <v>0</v>
      </c>
      <c r="W27" s="5">
        <f t="shared" si="20"/>
        <v>3629.62962962963</v>
      </c>
      <c r="X27" s="6">
        <f t="shared" si="20"/>
        <v>0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10888.888888888891</v>
      </c>
    </row>
    <row r="28" spans="1:34" ht="30.75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0</v>
      </c>
      <c r="J28" s="43">
        <f>J27/(15*86400)</f>
        <v>0</v>
      </c>
      <c r="K28" s="66">
        <f t="shared" ref="K28:AF28" si="21">K27/(15*86400)</f>
        <v>0</v>
      </c>
      <c r="L28" s="43">
        <f t="shared" si="21"/>
        <v>0</v>
      </c>
      <c r="M28" s="66">
        <f t="shared" si="21"/>
        <v>0</v>
      </c>
      <c r="N28" s="43">
        <f t="shared" si="21"/>
        <v>0</v>
      </c>
      <c r="O28" s="66">
        <f t="shared" si="21"/>
        <v>0</v>
      </c>
      <c r="P28" s="43">
        <f t="shared" si="21"/>
        <v>0</v>
      </c>
      <c r="Q28" s="66">
        <f t="shared" si="21"/>
        <v>0</v>
      </c>
      <c r="R28" s="43">
        <f t="shared" si="21"/>
        <v>0</v>
      </c>
      <c r="S28" s="66">
        <f t="shared" si="21"/>
        <v>2.8006401463191591E-3</v>
      </c>
      <c r="T28" s="43">
        <f t="shared" si="21"/>
        <v>0</v>
      </c>
      <c r="U28" s="66">
        <f t="shared" si="21"/>
        <v>2.8006401463191591E-3</v>
      </c>
      <c r="V28" s="43">
        <f t="shared" si="21"/>
        <v>0</v>
      </c>
      <c r="W28" s="66">
        <f t="shared" si="21"/>
        <v>2.8006401463191591E-3</v>
      </c>
      <c r="X28" s="43">
        <f t="shared" si="21"/>
        <v>0</v>
      </c>
      <c r="Y28" s="66">
        <f t="shared" si="21"/>
        <v>0</v>
      </c>
      <c r="Z28" s="43">
        <f t="shared" si="21"/>
        <v>0</v>
      </c>
      <c r="AA28" s="66">
        <f t="shared" si="21"/>
        <v>0</v>
      </c>
      <c r="AB28" s="43">
        <f t="shared" si="21"/>
        <v>0</v>
      </c>
      <c r="AC28" s="66">
        <f t="shared" si="21"/>
        <v>0</v>
      </c>
      <c r="AD28" s="43">
        <f t="shared" si="21"/>
        <v>0</v>
      </c>
      <c r="AE28" s="66">
        <f t="shared" si="21"/>
        <v>0</v>
      </c>
      <c r="AF28" s="43">
        <f t="shared" si="21"/>
        <v>0</v>
      </c>
      <c r="AG28" s="66"/>
      <c r="AH28" s="43"/>
    </row>
  </sheetData>
  <mergeCells count="29">
    <mergeCell ref="AG24:AH26"/>
    <mergeCell ref="I17:N17"/>
    <mergeCell ref="O17:W17"/>
    <mergeCell ref="X17:Y17"/>
    <mergeCell ref="Z17:AF17"/>
    <mergeCell ref="O4:P4"/>
    <mergeCell ref="AE4:AF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G4:AH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303F-8584-49AF-A640-87806A115B25}">
  <dimension ref="A1:AH28"/>
  <sheetViews>
    <sheetView view="pageBreakPreview" zoomScale="60" zoomScaleNormal="100" workbookViewId="0">
      <selection activeCell="I26" sqref="I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2" bestFit="1" customWidth="1"/>
    <col min="13" max="14" width="11.140625" style="1" bestFit="1" customWidth="1"/>
    <col min="15" max="15" width="12.5703125" style="1" bestFit="1" customWidth="1"/>
    <col min="16" max="16" width="11.140625" style="1" bestFit="1" customWidth="1"/>
    <col min="17" max="17" width="12.5703125" style="1" bestFit="1" customWidth="1"/>
    <col min="18" max="18" width="14.7109375" style="1" bestFit="1" customWidth="1"/>
    <col min="19" max="19" width="12.5703125" style="1" bestFit="1" customWidth="1"/>
    <col min="20" max="20" width="14.7109375" style="1" bestFit="1" customWidth="1"/>
    <col min="21" max="21" width="12.5703125" style="1" bestFit="1" customWidth="1"/>
    <col min="22" max="22" width="14.7109375" style="1" bestFit="1" customWidth="1"/>
    <col min="23" max="23" width="12.5703125" style="1" bestFit="1" customWidth="1"/>
    <col min="24" max="24" width="14.7109375" style="1" bestFit="1" customWidth="1"/>
    <col min="25" max="25" width="11.28515625" style="1" customWidth="1"/>
    <col min="26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7" customHeight="1" x14ac:dyDescent="0.35">
      <c r="A1" s="74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27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27" customHeight="1" thickBot="1" x14ac:dyDescent="0.3">
      <c r="A3" s="80" t="s">
        <v>45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60" customHeight="1" thickBot="1" x14ac:dyDescent="0.3">
      <c r="A4" s="83" t="s">
        <v>1</v>
      </c>
      <c r="B4" s="85" t="s">
        <v>2</v>
      </c>
      <c r="C4" s="85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2" t="s">
        <v>40</v>
      </c>
      <c r="J4" s="93"/>
      <c r="K4" s="92" t="s">
        <v>39</v>
      </c>
      <c r="L4" s="94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72" t="s">
        <v>42</v>
      </c>
      <c r="AH4" s="73"/>
    </row>
    <row r="5" spans="1:34" ht="32.25" customHeight="1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17.48</v>
      </c>
      <c r="G8" s="20">
        <f t="shared" ref="G8:G16" si="3">E8*F8</f>
        <v>16.657253086419754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23026.986666666668</v>
      </c>
      <c r="S8" s="16"/>
      <c r="T8" s="14">
        <f>G8*16*86.4</f>
        <v>23026.986666666668</v>
      </c>
      <c r="U8" s="16"/>
      <c r="V8" s="14">
        <f>G8*16*86.4</f>
        <v>23026.986666666668</v>
      </c>
      <c r="W8" s="16"/>
      <c r="X8" s="14">
        <f>G8*16*86.4</f>
        <v>23026.986666666668</v>
      </c>
      <c r="Y8" s="16"/>
      <c r="Z8" s="17"/>
      <c r="AA8" s="16"/>
      <c r="AB8" s="17"/>
      <c r="AC8" s="12"/>
      <c r="AD8" s="13"/>
      <c r="AE8" s="12"/>
      <c r="AF8" s="18"/>
      <c r="AG8" s="19">
        <f>F8*H8</f>
        <v>69.92</v>
      </c>
      <c r="AH8" s="58">
        <f>I8+J8+K8+L8+M8+N8+O8+P8+Q8+R8+S8+T8+U8+V8+W8+X8+Y8+Z8+AA8+AB8+AC8+AD8+AE8+AF8</f>
        <v>92107.94666666667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9.9499999999999993</v>
      </c>
      <c r="G11" s="20">
        <f t="shared" si="3"/>
        <v>10.832908950617282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14039.449999999999</v>
      </c>
      <c r="T11" s="17"/>
      <c r="U11" s="15">
        <f>G11*15*86.4</f>
        <v>14039.449999999999</v>
      </c>
      <c r="V11" s="17"/>
      <c r="W11" s="15">
        <f>G11*15*86.4</f>
        <v>14039.449999999999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29.849999999999998</v>
      </c>
      <c r="AH11" s="58">
        <f t="shared" si="6"/>
        <v>42118.35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22.22</v>
      </c>
      <c r="G12" s="20">
        <f t="shared" si="3"/>
        <v>21.174151234567898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27441.699999999997</v>
      </c>
      <c r="P12" s="17"/>
      <c r="Q12" s="15">
        <f>G12*15*86.4</f>
        <v>27441.699999999997</v>
      </c>
      <c r="R12" s="17"/>
      <c r="S12" s="16"/>
      <c r="T12" s="14">
        <f>G12*16*86.4</f>
        <v>29271.146666666664</v>
      </c>
      <c r="U12" s="16"/>
      <c r="V12" s="14">
        <f>G12*16*86.4</f>
        <v>29271.146666666664</v>
      </c>
      <c r="W12" s="16"/>
      <c r="X12" s="14">
        <f>G12*16*86.4</f>
        <v>29271.146666666664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111.1</v>
      </c>
      <c r="AH12" s="58">
        <f t="shared" si="6"/>
        <v>142696.84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2.78</v>
      </c>
      <c r="G13" s="20">
        <f t="shared" si="3"/>
        <v>3.0266820987654319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4184.0853333333334</v>
      </c>
      <c r="S13" s="16"/>
      <c r="T13" s="14">
        <f>G13*16*86.4</f>
        <v>4184.0853333333334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5.56</v>
      </c>
      <c r="AH13" s="58">
        <f t="shared" si="6"/>
        <v>8368.1706666666669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3.61</v>
      </c>
      <c r="G15" s="20">
        <f t="shared" si="3"/>
        <v>3.9303317901234567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5433.2906666666668</v>
      </c>
      <c r="S15" s="16"/>
      <c r="T15" s="14">
        <f>G15*16*86.4</f>
        <v>5433.2906666666668</v>
      </c>
      <c r="U15" s="16"/>
      <c r="V15" s="14">
        <f>G15*16*86.4</f>
        <v>5433.2906666666668</v>
      </c>
      <c r="W15" s="16"/>
      <c r="X15" s="14">
        <f>G15*16*86.4</f>
        <v>5433.2906666666668</v>
      </c>
      <c r="Y15" s="15">
        <f>G15*15*86.4</f>
        <v>5093.71</v>
      </c>
      <c r="Z15" s="17"/>
      <c r="AA15" s="16"/>
      <c r="AB15" s="17"/>
      <c r="AC15" s="12"/>
      <c r="AD15" s="13"/>
      <c r="AE15" s="12"/>
      <c r="AF15" s="18"/>
      <c r="AG15" s="19">
        <f t="shared" si="5"/>
        <v>18.05</v>
      </c>
      <c r="AH15" s="58">
        <f t="shared" si="6"/>
        <v>26826.872666666666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4.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89" t="s">
        <v>49</v>
      </c>
      <c r="J17" s="90"/>
      <c r="K17" s="90"/>
      <c r="L17" s="90"/>
      <c r="M17" s="90"/>
      <c r="N17" s="90"/>
      <c r="O17" s="91" t="s">
        <v>50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89" t="s">
        <v>49</v>
      </c>
      <c r="AA17" s="90"/>
      <c r="AB17" s="90"/>
      <c r="AC17" s="90"/>
      <c r="AD17" s="90"/>
      <c r="AE17" s="90"/>
      <c r="AF17" s="90"/>
      <c r="AG17" s="68"/>
      <c r="AH17" s="69"/>
    </row>
    <row r="18" spans="1:34" ht="34.5" customHeight="1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1500</v>
      </c>
      <c r="J18" s="61">
        <f t="shared" ref="J18:AF18" si="7">J7+J8+J9+J10+J11+J12+J13+J14+J15+J16+J24+J25+J26</f>
        <v>1500</v>
      </c>
      <c r="K18" s="61">
        <f t="shared" si="7"/>
        <v>1500</v>
      </c>
      <c r="L18" s="61">
        <f t="shared" si="7"/>
        <v>1500</v>
      </c>
      <c r="M18" s="61">
        <f t="shared" si="7"/>
        <v>1500</v>
      </c>
      <c r="N18" s="61">
        <f t="shared" si="7"/>
        <v>1500</v>
      </c>
      <c r="O18" s="61">
        <f t="shared" si="7"/>
        <v>28941.699999999997</v>
      </c>
      <c r="P18" s="61">
        <f t="shared" si="7"/>
        <v>1500</v>
      </c>
      <c r="Q18" s="61">
        <f t="shared" si="7"/>
        <v>67737.7</v>
      </c>
      <c r="R18" s="61">
        <f t="shared" si="7"/>
        <v>72940.362666666668</v>
      </c>
      <c r="S18" s="61">
        <f t="shared" si="7"/>
        <v>15539.449999999999</v>
      </c>
      <c r="T18" s="61">
        <f t="shared" si="7"/>
        <v>63415.509333333335</v>
      </c>
      <c r="U18" s="61">
        <f t="shared" si="7"/>
        <v>15539.449999999999</v>
      </c>
      <c r="V18" s="61">
        <f t="shared" si="7"/>
        <v>59231.423999999999</v>
      </c>
      <c r="W18" s="61">
        <f t="shared" si="7"/>
        <v>15539.449999999999</v>
      </c>
      <c r="X18" s="61">
        <f t="shared" si="7"/>
        <v>59231.423999999999</v>
      </c>
      <c r="Y18" s="61">
        <f t="shared" si="7"/>
        <v>6593.71</v>
      </c>
      <c r="Z18" s="61">
        <f t="shared" si="7"/>
        <v>1500</v>
      </c>
      <c r="AA18" s="61">
        <f t="shared" si="7"/>
        <v>1500</v>
      </c>
      <c r="AB18" s="61">
        <f t="shared" si="7"/>
        <v>1500</v>
      </c>
      <c r="AC18" s="61">
        <f t="shared" si="7"/>
        <v>1500</v>
      </c>
      <c r="AD18" s="61">
        <f t="shared" si="7"/>
        <v>1500</v>
      </c>
      <c r="AE18" s="61">
        <f t="shared" si="7"/>
        <v>1500</v>
      </c>
      <c r="AF18" s="61">
        <f t="shared" si="7"/>
        <v>1500</v>
      </c>
      <c r="AG18" s="61">
        <f>AG7+AG8+AG9+AG10+AG11+AG12+AG13+AG14+AG15+AG16</f>
        <v>234.48000000000002</v>
      </c>
      <c r="AH18" s="60">
        <f>I18+J18+K18+L18+M18+N18+O18+P18+Q18+R18+S18+T18+U18+V18+W18+X18+Y18+Z18+AA18+AB18+AC18+AD18+AE18+AF18</f>
        <v>425710.18000000005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>
        <v>1500</v>
      </c>
      <c r="J24" s="7">
        <v>1500</v>
      </c>
      <c r="K24" s="7">
        <v>1500</v>
      </c>
      <c r="L24" s="7">
        <v>1500</v>
      </c>
      <c r="M24" s="7">
        <v>1500</v>
      </c>
      <c r="N24" s="7">
        <v>1500</v>
      </c>
      <c r="O24" s="7">
        <v>1500</v>
      </c>
      <c r="P24" s="7">
        <v>1500</v>
      </c>
      <c r="Q24" s="7">
        <v>40296</v>
      </c>
      <c r="R24" s="7">
        <v>40296</v>
      </c>
      <c r="S24" s="7">
        <v>1500</v>
      </c>
      <c r="T24" s="7">
        <v>1500</v>
      </c>
      <c r="U24" s="7">
        <v>1500</v>
      </c>
      <c r="V24" s="7">
        <v>1500</v>
      </c>
      <c r="W24" s="7">
        <v>1500</v>
      </c>
      <c r="X24" s="7">
        <v>1500</v>
      </c>
      <c r="Y24" s="7">
        <v>1500</v>
      </c>
      <c r="Z24" s="7">
        <v>1500</v>
      </c>
      <c r="AA24" s="7">
        <v>1500</v>
      </c>
      <c r="AB24" s="7">
        <v>1500</v>
      </c>
      <c r="AC24" s="7">
        <v>1500</v>
      </c>
      <c r="AD24" s="7">
        <v>1500</v>
      </c>
      <c r="AE24" s="7">
        <v>1500</v>
      </c>
      <c r="AF24" s="7">
        <v>1500</v>
      </c>
      <c r="AG24" s="95" t="s">
        <v>54</v>
      </c>
      <c r="AH24" s="96"/>
    </row>
    <row r="25" spans="1:34" ht="34.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97"/>
      <c r="AH25" s="98"/>
    </row>
    <row r="26" spans="1:34" ht="34.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9"/>
      <c r="AH26" s="100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2624.8785993647798</v>
      </c>
      <c r="J27" s="6">
        <f>J18/J23</f>
        <v>2624.8785993647798</v>
      </c>
      <c r="K27" s="5">
        <f t="shared" ref="K27:AE27" si="20">K18/K23</f>
        <v>2624.8785993647798</v>
      </c>
      <c r="L27" s="6">
        <f t="shared" si="20"/>
        <v>2624.8785993647798</v>
      </c>
      <c r="M27" s="5">
        <f t="shared" si="20"/>
        <v>2624.8785993647798</v>
      </c>
      <c r="N27" s="6">
        <f t="shared" si="20"/>
        <v>2624.8785993647798</v>
      </c>
      <c r="O27" s="5">
        <f>O18/O23</f>
        <v>50645.632639490424</v>
      </c>
      <c r="P27" s="6">
        <f t="shared" si="20"/>
        <v>2624.8785993647798</v>
      </c>
      <c r="Q27" s="5">
        <f t="shared" si="20"/>
        <v>118535.49273346108</v>
      </c>
      <c r="R27" s="6">
        <f t="shared" si="20"/>
        <v>127639.73132909271</v>
      </c>
      <c r="S27" s="5">
        <f t="shared" si="20"/>
        <v>27192.77983393268</v>
      </c>
      <c r="T27" s="6">
        <f t="shared" si="20"/>
        <v>110972.00887792275</v>
      </c>
      <c r="U27" s="5">
        <f t="shared" si="20"/>
        <v>27192.77983393268</v>
      </c>
      <c r="V27" s="6">
        <f t="shared" si="20"/>
        <v>103650.19817833426</v>
      </c>
      <c r="W27" s="5">
        <f t="shared" si="20"/>
        <v>27192.77983393268</v>
      </c>
      <c r="X27" s="6">
        <f t="shared" si="20"/>
        <v>103650.19817833426</v>
      </c>
      <c r="Y27" s="5">
        <f t="shared" si="20"/>
        <v>11538.458846278361</v>
      </c>
      <c r="Z27" s="6">
        <f t="shared" si="20"/>
        <v>2624.8785993647798</v>
      </c>
      <c r="AA27" s="5">
        <f t="shared" si="20"/>
        <v>2624.8785993647798</v>
      </c>
      <c r="AB27" s="6">
        <f t="shared" si="20"/>
        <v>2624.8785993647798</v>
      </c>
      <c r="AC27" s="5">
        <f t="shared" si="20"/>
        <v>2624.8785993647798</v>
      </c>
      <c r="AD27" s="6">
        <f t="shared" si="20"/>
        <v>2624.8785993647798</v>
      </c>
      <c r="AE27" s="5">
        <f t="shared" si="20"/>
        <v>2624.8785993647798</v>
      </c>
      <c r="AF27" s="6">
        <f>AF18/AF23</f>
        <v>2624.8785993647798</v>
      </c>
      <c r="AG27" s="5"/>
      <c r="AH27" s="6">
        <f>I27+J27+K27+L27+M27+N27+O27+P27+Q27+R27+S27+T27+U27+V27+W27+X27+Y27+Z27+AA27+AB27+AC27+AD27+AE27+AF27</f>
        <v>744958.36067581875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2.0253692896333177E-3</v>
      </c>
      <c r="J28" s="43">
        <f>J27/(15*86400)</f>
        <v>2.0253692896333177E-3</v>
      </c>
      <c r="K28" s="66">
        <f t="shared" ref="K28:AF28" si="21">K27/(15*86400)</f>
        <v>2.0253692896333177E-3</v>
      </c>
      <c r="L28" s="43">
        <f t="shared" si="21"/>
        <v>2.0253692896333177E-3</v>
      </c>
      <c r="M28" s="66">
        <f t="shared" si="21"/>
        <v>2.0253692896333177E-3</v>
      </c>
      <c r="N28" s="43">
        <f t="shared" si="21"/>
        <v>2.0253692896333177E-3</v>
      </c>
      <c r="O28" s="66">
        <f t="shared" si="21"/>
        <v>3.907842024652039E-2</v>
      </c>
      <c r="P28" s="43">
        <f t="shared" si="21"/>
        <v>2.0253692896333177E-3</v>
      </c>
      <c r="Q28" s="66">
        <f t="shared" si="21"/>
        <v>9.1462571553596522E-2</v>
      </c>
      <c r="R28" s="43">
        <f t="shared" si="21"/>
        <v>9.8487447013188817E-2</v>
      </c>
      <c r="S28" s="66">
        <f t="shared" si="21"/>
        <v>2.0982083205194971E-2</v>
      </c>
      <c r="T28" s="43">
        <f t="shared" si="21"/>
        <v>8.5626550060125581E-2</v>
      </c>
      <c r="U28" s="66">
        <f t="shared" si="21"/>
        <v>2.0982083205194971E-2</v>
      </c>
      <c r="V28" s="43">
        <f t="shared" si="21"/>
        <v>7.9977004767233226E-2</v>
      </c>
      <c r="W28" s="66">
        <f t="shared" si="21"/>
        <v>2.0982083205194971E-2</v>
      </c>
      <c r="X28" s="43">
        <f t="shared" si="21"/>
        <v>7.9977004767233226E-2</v>
      </c>
      <c r="Y28" s="66">
        <f t="shared" si="21"/>
        <v>8.9031318258320693E-3</v>
      </c>
      <c r="Z28" s="43">
        <f t="shared" si="21"/>
        <v>2.0253692896333177E-3</v>
      </c>
      <c r="AA28" s="66">
        <f t="shared" si="21"/>
        <v>2.0253692896333177E-3</v>
      </c>
      <c r="AB28" s="43">
        <f t="shared" si="21"/>
        <v>2.0253692896333177E-3</v>
      </c>
      <c r="AC28" s="66">
        <f t="shared" si="21"/>
        <v>2.0253692896333177E-3</v>
      </c>
      <c r="AD28" s="43">
        <f t="shared" si="21"/>
        <v>2.0253692896333177E-3</v>
      </c>
      <c r="AE28" s="66">
        <f t="shared" si="21"/>
        <v>2.0253692896333177E-3</v>
      </c>
      <c r="AF28" s="43">
        <f t="shared" si="21"/>
        <v>2.0253692896333177E-3</v>
      </c>
      <c r="AG28" s="66"/>
      <c r="AH28" s="43"/>
    </row>
  </sheetData>
  <mergeCells count="29">
    <mergeCell ref="AG24:AH26"/>
    <mergeCell ref="I17:N17"/>
    <mergeCell ref="O17:W17"/>
    <mergeCell ref="X17:Y17"/>
    <mergeCell ref="Z17:AF17"/>
    <mergeCell ref="I4:J4"/>
    <mergeCell ref="K4:L4"/>
    <mergeCell ref="M4:N4"/>
    <mergeCell ref="O4:P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BF43-3365-45CE-831D-810DA20149D8}">
  <dimension ref="A1:AH28"/>
  <sheetViews>
    <sheetView view="pageBreakPreview" zoomScale="60" zoomScaleNormal="10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2" bestFit="1" customWidth="1"/>
    <col min="13" max="17" width="11.140625" style="1" bestFit="1" customWidth="1"/>
    <col min="18" max="18" width="14.7109375" style="1" bestFit="1" customWidth="1"/>
    <col min="19" max="19" width="11.140625" style="1" bestFit="1" customWidth="1"/>
    <col min="20" max="20" width="14.7109375" style="1" bestFit="1" customWidth="1"/>
    <col min="21" max="21" width="11.140625" style="1" bestFit="1" customWidth="1"/>
    <col min="22" max="22" width="14.7109375" style="1" bestFit="1" customWidth="1"/>
    <col min="23" max="23" width="11.140625" style="1" bestFit="1" customWidth="1"/>
    <col min="24" max="24" width="14.7109375" style="1" bestFit="1" customWidth="1"/>
    <col min="25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7" customHeight="1" x14ac:dyDescent="0.35">
      <c r="A1" s="74" t="s">
        <v>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27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27" customHeight="1" thickBot="1" x14ac:dyDescent="0.3">
      <c r="A3" s="80" t="s">
        <v>46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60" customHeight="1" thickBot="1" x14ac:dyDescent="0.3">
      <c r="A4" s="83" t="s">
        <v>1</v>
      </c>
      <c r="B4" s="85" t="s">
        <v>2</v>
      </c>
      <c r="C4" s="85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2" t="s">
        <v>40</v>
      </c>
      <c r="J4" s="93"/>
      <c r="K4" s="92" t="s">
        <v>39</v>
      </c>
      <c r="L4" s="94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72" t="s">
        <v>42</v>
      </c>
      <c r="AH4" s="73"/>
    </row>
    <row r="5" spans="1:34" ht="32.25" customHeight="1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/>
      <c r="G8" s="20">
        <f t="shared" ref="G8:G16" si="3">E8*F8</f>
        <v>0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0</v>
      </c>
      <c r="S8" s="16"/>
      <c r="T8" s="14">
        <f>G8*16*86.4</f>
        <v>0</v>
      </c>
      <c r="U8" s="16"/>
      <c r="V8" s="14">
        <f>G8*16*86.4</f>
        <v>0</v>
      </c>
      <c r="W8" s="16"/>
      <c r="X8" s="14">
        <f>G8*16*86.4</f>
        <v>0</v>
      </c>
      <c r="Y8" s="16"/>
      <c r="Z8" s="17"/>
      <c r="AA8" s="16"/>
      <c r="AB8" s="17"/>
      <c r="AC8" s="12"/>
      <c r="AD8" s="13"/>
      <c r="AE8" s="12"/>
      <c r="AF8" s="18"/>
      <c r="AG8" s="19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0.2</v>
      </c>
      <c r="G11" s="20">
        <f t="shared" si="3"/>
        <v>0.21774691358024692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282.20000000000005</v>
      </c>
      <c r="T11" s="17"/>
      <c r="U11" s="15">
        <f>G11*15*86.4</f>
        <v>282.20000000000005</v>
      </c>
      <c r="V11" s="17"/>
      <c r="W11" s="15">
        <f>G11*15*86.4</f>
        <v>282.20000000000005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0.60000000000000009</v>
      </c>
      <c r="AH11" s="58">
        <f t="shared" si="6"/>
        <v>846.60000000000014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0</v>
      </c>
      <c r="P12" s="17"/>
      <c r="Q12" s="15">
        <f>G12*15*86.4</f>
        <v>0</v>
      </c>
      <c r="R12" s="17"/>
      <c r="S12" s="16"/>
      <c r="T12" s="14">
        <f>G12*16*86.4</f>
        <v>0</v>
      </c>
      <c r="U12" s="16"/>
      <c r="V12" s="14">
        <f>G12*16*86.4</f>
        <v>0</v>
      </c>
      <c r="W12" s="16"/>
      <c r="X12" s="14">
        <f>G12*16*86.4</f>
        <v>0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0</v>
      </c>
      <c r="AH12" s="58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20.66</v>
      </c>
      <c r="G13" s="20">
        <f t="shared" si="3"/>
        <v>22.493256172839505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31094.677333333333</v>
      </c>
      <c r="S13" s="16"/>
      <c r="T13" s="14">
        <f>G13*16*86.4</f>
        <v>31094.677333333333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41.32</v>
      </c>
      <c r="AH13" s="58">
        <f t="shared" si="6"/>
        <v>62189.354666666666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0.17</v>
      </c>
      <c r="G15" s="20">
        <f t="shared" si="3"/>
        <v>0.1850848765432099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255.86133333333339</v>
      </c>
      <c r="S15" s="16"/>
      <c r="T15" s="14">
        <f>G15*16*86.4</f>
        <v>255.86133333333339</v>
      </c>
      <c r="U15" s="16"/>
      <c r="V15" s="14">
        <f>G15*16*86.4</f>
        <v>255.86133333333339</v>
      </c>
      <c r="W15" s="16"/>
      <c r="X15" s="14">
        <f>G15*16*86.4</f>
        <v>255.86133333333339</v>
      </c>
      <c r="Y15" s="15">
        <f>G15*15*86.4</f>
        <v>239.87000000000006</v>
      </c>
      <c r="Z15" s="17"/>
      <c r="AA15" s="16"/>
      <c r="AB15" s="17"/>
      <c r="AC15" s="12"/>
      <c r="AD15" s="13"/>
      <c r="AE15" s="12"/>
      <c r="AF15" s="18"/>
      <c r="AG15" s="19">
        <f t="shared" si="5"/>
        <v>0.85000000000000009</v>
      </c>
      <c r="AH15" s="58">
        <f t="shared" si="6"/>
        <v>1263.3153333333337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4.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89" t="s">
        <v>49</v>
      </c>
      <c r="J17" s="90"/>
      <c r="K17" s="90"/>
      <c r="L17" s="90"/>
      <c r="M17" s="90"/>
      <c r="N17" s="90"/>
      <c r="O17" s="91" t="s">
        <v>50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89" t="s">
        <v>49</v>
      </c>
      <c r="AA17" s="90"/>
      <c r="AB17" s="90"/>
      <c r="AC17" s="90"/>
      <c r="AD17" s="90"/>
      <c r="AE17" s="90"/>
      <c r="AF17" s="90"/>
      <c r="AG17" s="68"/>
      <c r="AH17" s="69"/>
    </row>
    <row r="18" spans="1:34" ht="34.5" customHeight="1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0</v>
      </c>
      <c r="J18" s="61">
        <f t="shared" ref="J18:AF18" si="7">J7+J8+J9+J10+J11+J12+J13+J14+J15+J16+J24+J25+J26</f>
        <v>0</v>
      </c>
      <c r="K18" s="61">
        <f t="shared" si="7"/>
        <v>0</v>
      </c>
      <c r="L18" s="61">
        <f t="shared" si="7"/>
        <v>0</v>
      </c>
      <c r="M18" s="61">
        <f t="shared" si="7"/>
        <v>0</v>
      </c>
      <c r="N18" s="61">
        <f t="shared" si="7"/>
        <v>0</v>
      </c>
      <c r="O18" s="61">
        <f t="shared" si="7"/>
        <v>0</v>
      </c>
      <c r="P18" s="61">
        <f t="shared" si="7"/>
        <v>0</v>
      </c>
      <c r="Q18" s="61">
        <f t="shared" si="7"/>
        <v>0</v>
      </c>
      <c r="R18" s="61">
        <f t="shared" si="7"/>
        <v>31350.538666666667</v>
      </c>
      <c r="S18" s="61">
        <f t="shared" si="7"/>
        <v>282.20000000000005</v>
      </c>
      <c r="T18" s="61">
        <f t="shared" si="7"/>
        <v>31350.538666666667</v>
      </c>
      <c r="U18" s="61">
        <f t="shared" si="7"/>
        <v>282.20000000000005</v>
      </c>
      <c r="V18" s="61">
        <f t="shared" si="7"/>
        <v>255.86133333333339</v>
      </c>
      <c r="W18" s="61">
        <f t="shared" si="7"/>
        <v>282.20000000000005</v>
      </c>
      <c r="X18" s="61">
        <f t="shared" si="7"/>
        <v>255.86133333333339</v>
      </c>
      <c r="Y18" s="61">
        <f t="shared" si="7"/>
        <v>239.87000000000006</v>
      </c>
      <c r="Z18" s="61">
        <f t="shared" si="7"/>
        <v>0</v>
      </c>
      <c r="AA18" s="61">
        <f t="shared" si="7"/>
        <v>0</v>
      </c>
      <c r="AB18" s="61">
        <f t="shared" si="7"/>
        <v>0</v>
      </c>
      <c r="AC18" s="61">
        <f t="shared" si="7"/>
        <v>0</v>
      </c>
      <c r="AD18" s="61">
        <f t="shared" si="7"/>
        <v>0</v>
      </c>
      <c r="AE18" s="61">
        <f t="shared" si="7"/>
        <v>0</v>
      </c>
      <c r="AF18" s="61">
        <f t="shared" si="7"/>
        <v>0</v>
      </c>
      <c r="AG18" s="61">
        <f>AG7+AG8+AG9+AG10+AG11+AG12+AG13+AG14+AG15+AG16</f>
        <v>42.77</v>
      </c>
      <c r="AH18" s="60">
        <f>I18+J18+K18+L18+M18+N18+O18+P18+Q18+R18+S18+T18+U18+V18+W18+X18+Y18+Z18+AA18+AB18+AC18+AD18+AE18+AF18</f>
        <v>64299.27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95" t="s">
        <v>54</v>
      </c>
      <c r="AH24" s="96"/>
    </row>
    <row r="25" spans="1:34" ht="34.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97"/>
      <c r="AH25" s="98"/>
    </row>
    <row r="26" spans="1:34" ht="34.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9"/>
      <c r="AH26" s="100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54860.905349794244</v>
      </c>
      <c r="S27" s="5">
        <f t="shared" si="20"/>
        <v>493.82716049382731</v>
      </c>
      <c r="T27" s="6">
        <f t="shared" si="20"/>
        <v>54860.905349794244</v>
      </c>
      <c r="U27" s="5">
        <f t="shared" si="20"/>
        <v>493.82716049382731</v>
      </c>
      <c r="V27" s="6">
        <f t="shared" si="20"/>
        <v>447.73662551440344</v>
      </c>
      <c r="W27" s="5">
        <f t="shared" si="20"/>
        <v>493.82716049382731</v>
      </c>
      <c r="X27" s="6">
        <f t="shared" si="20"/>
        <v>447.73662551440344</v>
      </c>
      <c r="Y27" s="5">
        <f t="shared" si="20"/>
        <v>419.75308641975323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112518.51851851854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0</v>
      </c>
      <c r="J28" s="43">
        <f>J27/(15*86400)</f>
        <v>0</v>
      </c>
      <c r="K28" s="66">
        <f t="shared" ref="K28:AF28" si="21">K27/(15*86400)</f>
        <v>0</v>
      </c>
      <c r="L28" s="43">
        <f t="shared" si="21"/>
        <v>0</v>
      </c>
      <c r="M28" s="66">
        <f t="shared" si="21"/>
        <v>0</v>
      </c>
      <c r="N28" s="43">
        <f t="shared" si="21"/>
        <v>0</v>
      </c>
      <c r="O28" s="66">
        <f t="shared" si="21"/>
        <v>0</v>
      </c>
      <c r="P28" s="43">
        <f t="shared" si="21"/>
        <v>0</v>
      </c>
      <c r="Q28" s="66">
        <f t="shared" si="21"/>
        <v>0</v>
      </c>
      <c r="R28" s="43">
        <f t="shared" si="21"/>
        <v>4.233094548595235E-2</v>
      </c>
      <c r="S28" s="66">
        <f t="shared" si="21"/>
        <v>3.8103947568968156E-4</v>
      </c>
      <c r="T28" s="43">
        <f t="shared" si="21"/>
        <v>4.233094548595235E-2</v>
      </c>
      <c r="U28" s="66">
        <f t="shared" si="21"/>
        <v>3.8103947568968156E-4</v>
      </c>
      <c r="V28" s="43">
        <f t="shared" si="21"/>
        <v>3.4547579129197794E-4</v>
      </c>
      <c r="W28" s="66">
        <f t="shared" si="21"/>
        <v>3.8103947568968156E-4</v>
      </c>
      <c r="X28" s="43">
        <f t="shared" si="21"/>
        <v>3.4547579129197794E-4</v>
      </c>
      <c r="Y28" s="66">
        <f t="shared" si="21"/>
        <v>3.2388355433622933E-4</v>
      </c>
      <c r="Z28" s="43">
        <f t="shared" si="21"/>
        <v>0</v>
      </c>
      <c r="AA28" s="66">
        <f t="shared" si="21"/>
        <v>0</v>
      </c>
      <c r="AB28" s="43">
        <f t="shared" si="21"/>
        <v>0</v>
      </c>
      <c r="AC28" s="66">
        <f t="shared" si="21"/>
        <v>0</v>
      </c>
      <c r="AD28" s="43">
        <f t="shared" si="21"/>
        <v>0</v>
      </c>
      <c r="AE28" s="66">
        <f t="shared" si="21"/>
        <v>0</v>
      </c>
      <c r="AF28" s="43">
        <f t="shared" si="21"/>
        <v>0</v>
      </c>
      <c r="AG28" s="66"/>
      <c r="AH28" s="43"/>
    </row>
  </sheetData>
  <mergeCells count="29">
    <mergeCell ref="AG24:AH26"/>
    <mergeCell ref="I17:N17"/>
    <mergeCell ref="O17:W17"/>
    <mergeCell ref="X17:Y17"/>
    <mergeCell ref="Z17:AF17"/>
    <mergeCell ref="I4:J4"/>
    <mergeCell ref="K4:L4"/>
    <mergeCell ref="M4:N4"/>
    <mergeCell ref="O4:P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ტბისი-კუმისი</vt:lpstr>
      <vt:lpstr>ასურეთის</vt:lpstr>
      <vt:lpstr>ჯანდარა</vt:lpstr>
      <vt:lpstr>ავრანლო-გუმბათი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2025-10-31T08:34:11Z</dcterms:modified>
</cp:coreProperties>
</file>