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რეჟიმები\რეჟიმი დამტკიცებული 2025\რეჟიმი დამტკიცებული 2025\კახეთი 2026\"/>
    </mc:Choice>
  </mc:AlternateContent>
  <xr:revisionPtr revIDLastSave="0" documentId="13_ncr:1_{ABB73B7D-83AE-48AE-A8B9-677FBF9CA24C}" xr6:coauthVersionLast="47" xr6:coauthVersionMax="47" xr10:uidLastSave="{00000000-0000-0000-0000-000000000000}"/>
  <bookViews>
    <workbookView xWindow="28680" yWindow="-30" windowWidth="29040" windowHeight="15720" tabRatio="952" xr2:uid="{00000000-000D-0000-FFFF-FFFF00000000}"/>
  </bookViews>
  <sheets>
    <sheet name="ავანისხევის მაგისტრალური არხი" sheetId="36" r:id="rId1"/>
    <sheet name="ბაისუბნის ს.ს." sheetId="4" r:id="rId2"/>
    <sheet name="მაწიმის ს.ს" sheetId="3" r:id="rId3"/>
    <sheet name="ლაგოდეხის ს.ს" sheetId="21" r:id="rId4"/>
    <sheet name="შრომა- კავშირის მაგისტრალური არ" sheetId="7" r:id="rId5"/>
    <sheet name="შილდის ს.ს." sheetId="6" r:id="rId6"/>
    <sheet name="ფიქალების ს.ს" sheetId="5" r:id="rId7"/>
    <sheet name="ენისელ-ჩელთის ს.ს." sheetId="22" r:id="rId8"/>
    <sheet name="ნინიგორის ს.ს." sheetId="23" r:id="rId9"/>
    <sheet name="მშვიდობიანის ს.ს." sheetId="2" r:id="rId10"/>
    <sheet name="ვეძისხევის არხი" sheetId="13" r:id="rId11"/>
    <sheet name="ტურისციხის არხი" sheetId="10" r:id="rId12"/>
    <sheet name="კვირიას ს.ს." sheetId="11" r:id="rId13"/>
    <sheet name="კაბალი 1" sheetId="18" r:id="rId14"/>
    <sheet name="კაბალი 2" sheetId="24" r:id="rId15"/>
    <sheet name="კაბალი 3" sheetId="27" r:id="rId16"/>
    <sheet name="კაბალი 4" sheetId="26" r:id="rId17"/>
    <sheet name="კაბალი 5" sheetId="28" r:id="rId18"/>
    <sheet name="სვიდების არხი" sheetId="29" r:id="rId19"/>
    <sheet name="აფენის არხი" sheetId="30" r:id="rId20"/>
    <sheet name="ინაბოტი" sheetId="35" r:id="rId21"/>
    <sheet name="ფონის მაგისტრალური არხი" sheetId="37" r:id="rId22"/>
    <sheet name="ღელეწყაროების მაგისტრალური არხი" sheetId="38" r:id="rId23"/>
  </sheets>
  <definedNames>
    <definedName name="_xlnm.Print_Area" localSheetId="13">'კაბალი 1'!$A$1:$AH$24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38" l="1"/>
  <c r="K18" i="38"/>
  <c r="L18" i="38"/>
  <c r="M18" i="38"/>
  <c r="N18" i="38"/>
  <c r="O18" i="38"/>
  <c r="P18" i="38"/>
  <c r="Q18" i="38"/>
  <c r="R18" i="38"/>
  <c r="S18" i="38"/>
  <c r="T18" i="38"/>
  <c r="U18" i="38"/>
  <c r="V18" i="38"/>
  <c r="W18" i="38"/>
  <c r="X18" i="38"/>
  <c r="Y18" i="38"/>
  <c r="Z18" i="38"/>
  <c r="AA18" i="38"/>
  <c r="AB18" i="38"/>
  <c r="AC18" i="38"/>
  <c r="AD18" i="38"/>
  <c r="AE18" i="38"/>
  <c r="AF18" i="38"/>
  <c r="I18" i="38"/>
  <c r="J18" i="37"/>
  <c r="K18" i="37"/>
  <c r="L18" i="37"/>
  <c r="M18" i="37"/>
  <c r="N18" i="37"/>
  <c r="O18" i="37"/>
  <c r="P18" i="37"/>
  <c r="Q18" i="37"/>
  <c r="R18" i="37"/>
  <c r="S18" i="37"/>
  <c r="T18" i="37"/>
  <c r="U18" i="37"/>
  <c r="V18" i="37"/>
  <c r="W18" i="37"/>
  <c r="X18" i="37"/>
  <c r="Y18" i="37"/>
  <c r="Z18" i="37"/>
  <c r="AA18" i="37"/>
  <c r="AB18" i="37"/>
  <c r="AC18" i="37"/>
  <c r="AD18" i="37"/>
  <c r="AE18" i="37"/>
  <c r="AF18" i="37"/>
  <c r="I18" i="37"/>
  <c r="J18" i="35"/>
  <c r="K18" i="35"/>
  <c r="L18" i="35"/>
  <c r="M18" i="35"/>
  <c r="N18" i="35"/>
  <c r="O18" i="35"/>
  <c r="P18" i="35"/>
  <c r="Q18" i="35"/>
  <c r="R18" i="35"/>
  <c r="S18" i="35"/>
  <c r="T18" i="35"/>
  <c r="U18" i="35"/>
  <c r="V18" i="35"/>
  <c r="W18" i="35"/>
  <c r="X18" i="35"/>
  <c r="Y18" i="35"/>
  <c r="Z18" i="35"/>
  <c r="AA18" i="35"/>
  <c r="AB18" i="35"/>
  <c r="AC18" i="35"/>
  <c r="AD18" i="35"/>
  <c r="AE18" i="35"/>
  <c r="AF18" i="35"/>
  <c r="I18" i="35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B18" i="30"/>
  <c r="AC18" i="30"/>
  <c r="AD18" i="30"/>
  <c r="AE18" i="30"/>
  <c r="AF18" i="30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I18" i="26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I18" i="27"/>
  <c r="J18" i="24"/>
  <c r="K18" i="24"/>
  <c r="L18" i="24"/>
  <c r="M18" i="24"/>
  <c r="N18" i="24"/>
  <c r="P18" i="24"/>
  <c r="T18" i="24"/>
  <c r="X18" i="24"/>
  <c r="Z18" i="24"/>
  <c r="AB18" i="24"/>
  <c r="AC18" i="24"/>
  <c r="AD18" i="24"/>
  <c r="AE18" i="24"/>
  <c r="AF18" i="24"/>
  <c r="I18" i="24"/>
  <c r="J18" i="18"/>
  <c r="K18" i="18"/>
  <c r="L18" i="18"/>
  <c r="M18" i="18"/>
  <c r="N18" i="18"/>
  <c r="P18" i="18"/>
  <c r="T18" i="18"/>
  <c r="X18" i="18"/>
  <c r="Z18" i="18"/>
  <c r="AB18" i="18"/>
  <c r="AC18" i="18"/>
  <c r="AD18" i="18"/>
  <c r="AE18" i="18"/>
  <c r="AF18" i="18"/>
  <c r="I18" i="18"/>
  <c r="J18" i="11"/>
  <c r="K18" i="11"/>
  <c r="L18" i="11"/>
  <c r="M18" i="11"/>
  <c r="N18" i="11"/>
  <c r="P18" i="11"/>
  <c r="T18" i="11"/>
  <c r="X18" i="11"/>
  <c r="Z18" i="11"/>
  <c r="AB18" i="11"/>
  <c r="AC18" i="11"/>
  <c r="AD18" i="11"/>
  <c r="AE18" i="11"/>
  <c r="AF18" i="11"/>
  <c r="J18" i="10"/>
  <c r="K18" i="10"/>
  <c r="L18" i="10"/>
  <c r="M18" i="10"/>
  <c r="N18" i="10"/>
  <c r="P18" i="10"/>
  <c r="T18" i="10"/>
  <c r="X18" i="10"/>
  <c r="Z18" i="10"/>
  <c r="AB18" i="10"/>
  <c r="AC18" i="10"/>
  <c r="AD18" i="10"/>
  <c r="AE18" i="10"/>
  <c r="AF18" i="10"/>
  <c r="I18" i="10"/>
  <c r="J18" i="13"/>
  <c r="K18" i="13"/>
  <c r="L18" i="13"/>
  <c r="M18" i="13"/>
  <c r="N18" i="13"/>
  <c r="P18" i="13"/>
  <c r="T18" i="13"/>
  <c r="X18" i="13"/>
  <c r="Z18" i="13"/>
  <c r="AB18" i="13"/>
  <c r="AC18" i="13"/>
  <c r="AD18" i="13"/>
  <c r="AE18" i="13"/>
  <c r="AF18" i="13"/>
  <c r="I18" i="13"/>
  <c r="J18" i="2"/>
  <c r="K18" i="2"/>
  <c r="L18" i="2"/>
  <c r="M18" i="2"/>
  <c r="N18" i="2"/>
  <c r="P18" i="2"/>
  <c r="T18" i="2"/>
  <c r="X18" i="2"/>
  <c r="Z18" i="2"/>
  <c r="AB18" i="2"/>
  <c r="AC18" i="2"/>
  <c r="AD18" i="2"/>
  <c r="AE18" i="2"/>
  <c r="AF18" i="2"/>
  <c r="I18" i="2"/>
  <c r="J18" i="23"/>
  <c r="K18" i="23"/>
  <c r="L18" i="23"/>
  <c r="M18" i="23"/>
  <c r="N18" i="23"/>
  <c r="P18" i="23"/>
  <c r="T18" i="23"/>
  <c r="X18" i="23"/>
  <c r="Z18" i="23"/>
  <c r="AB18" i="23"/>
  <c r="AC18" i="23"/>
  <c r="AD18" i="23"/>
  <c r="AE18" i="23"/>
  <c r="AF18" i="23"/>
  <c r="I18" i="23"/>
  <c r="J18" i="22"/>
  <c r="K18" i="22"/>
  <c r="L18" i="22"/>
  <c r="M18" i="22"/>
  <c r="N18" i="22"/>
  <c r="P18" i="22"/>
  <c r="T18" i="22"/>
  <c r="X18" i="22"/>
  <c r="Z18" i="22"/>
  <c r="AB18" i="22"/>
  <c r="AC18" i="22"/>
  <c r="AD18" i="22"/>
  <c r="AE18" i="22"/>
  <c r="AF18" i="22"/>
  <c r="I18" i="22"/>
  <c r="J18" i="5"/>
  <c r="K18" i="5"/>
  <c r="L18" i="5"/>
  <c r="M18" i="5"/>
  <c r="N18" i="5"/>
  <c r="P18" i="5"/>
  <c r="T18" i="5"/>
  <c r="X18" i="5"/>
  <c r="Z18" i="5"/>
  <c r="AB18" i="5"/>
  <c r="AC18" i="5"/>
  <c r="AD18" i="5"/>
  <c r="AE18" i="5"/>
  <c r="AF18" i="5"/>
  <c r="I18" i="5"/>
  <c r="J18" i="6"/>
  <c r="K18" i="6"/>
  <c r="L18" i="6"/>
  <c r="M18" i="6"/>
  <c r="N18" i="6"/>
  <c r="P18" i="6"/>
  <c r="T18" i="6"/>
  <c r="X18" i="6"/>
  <c r="Z18" i="6"/>
  <c r="AB18" i="6"/>
  <c r="AC18" i="6"/>
  <c r="AD18" i="6"/>
  <c r="AE18" i="6"/>
  <c r="AF18" i="6"/>
  <c r="I18" i="6"/>
  <c r="J18" i="21"/>
  <c r="K18" i="21"/>
  <c r="L18" i="21"/>
  <c r="M18" i="21"/>
  <c r="N18" i="21"/>
  <c r="P18" i="21"/>
  <c r="T18" i="21"/>
  <c r="X18" i="21"/>
  <c r="Z18" i="21"/>
  <c r="AB18" i="21"/>
  <c r="AC18" i="21"/>
  <c r="AD18" i="21"/>
  <c r="AE18" i="21"/>
  <c r="AF18" i="21"/>
  <c r="I18" i="21"/>
  <c r="J18" i="36"/>
  <c r="K18" i="36"/>
  <c r="L18" i="36"/>
  <c r="M18" i="36"/>
  <c r="N18" i="36"/>
  <c r="O18" i="36"/>
  <c r="P18" i="36"/>
  <c r="Q18" i="36"/>
  <c r="R18" i="36"/>
  <c r="S18" i="36"/>
  <c r="T18" i="36"/>
  <c r="U18" i="36"/>
  <c r="V18" i="36"/>
  <c r="W18" i="36"/>
  <c r="X18" i="36"/>
  <c r="Y18" i="36"/>
  <c r="Z18" i="36"/>
  <c r="AA18" i="36"/>
  <c r="AB18" i="36"/>
  <c r="AC18" i="36"/>
  <c r="AD18" i="36"/>
  <c r="AE18" i="36"/>
  <c r="AF18" i="36"/>
  <c r="J18" i="4"/>
  <c r="K18" i="4"/>
  <c r="L18" i="4"/>
  <c r="M18" i="4"/>
  <c r="N18" i="4"/>
  <c r="P18" i="4"/>
  <c r="T18" i="4"/>
  <c r="X18" i="4"/>
  <c r="Z18" i="4"/>
  <c r="AB18" i="4"/>
  <c r="AC18" i="4"/>
  <c r="AD18" i="4"/>
  <c r="AE18" i="4"/>
  <c r="AF18" i="4"/>
  <c r="I18" i="4"/>
  <c r="I18" i="36"/>
  <c r="J18" i="7"/>
  <c r="K18" i="7"/>
  <c r="L18" i="7"/>
  <c r="M18" i="7"/>
  <c r="N18" i="7"/>
  <c r="P18" i="7"/>
  <c r="T18" i="7"/>
  <c r="X18" i="7"/>
  <c r="Z18" i="7"/>
  <c r="AB18" i="7"/>
  <c r="AC18" i="7"/>
  <c r="AD18" i="7"/>
  <c r="AE18" i="7"/>
  <c r="AF18" i="7"/>
  <c r="I18" i="7"/>
  <c r="AF27" i="29" l="1"/>
  <c r="AF28" i="29" s="1"/>
  <c r="I18" i="29"/>
  <c r="J18" i="3"/>
  <c r="K18" i="3"/>
  <c r="L18" i="3"/>
  <c r="M18" i="3"/>
  <c r="N18" i="3"/>
  <c r="P18" i="3"/>
  <c r="T18" i="3"/>
  <c r="X18" i="3"/>
  <c r="Z18" i="3"/>
  <c r="AB18" i="3"/>
  <c r="AC18" i="3"/>
  <c r="AD18" i="3"/>
  <c r="AE18" i="3"/>
  <c r="AF18" i="3"/>
  <c r="I18" i="3"/>
  <c r="I18" i="11"/>
  <c r="K27" i="28"/>
  <c r="K28" i="28" s="1"/>
  <c r="AD27" i="28"/>
  <c r="AD28" i="28" s="1"/>
  <c r="AE27" i="28"/>
  <c r="AE28" i="28" s="1"/>
  <c r="AF27" i="28"/>
  <c r="AF28" i="28" s="1"/>
  <c r="I18" i="28"/>
  <c r="I27" i="28" s="1"/>
  <c r="AF27" i="30"/>
  <c r="AF28" i="30" s="1"/>
  <c r="I18" i="30"/>
  <c r="M27" i="38"/>
  <c r="M28" i="38" s="1"/>
  <c r="K27" i="38"/>
  <c r="K28" i="38" s="1"/>
  <c r="I27" i="38"/>
  <c r="I28" i="38" s="1"/>
  <c r="AE23" i="38"/>
  <c r="AC23" i="38"/>
  <c r="AA23" i="38"/>
  <c r="Y23" i="38"/>
  <c r="W23" i="38"/>
  <c r="U23" i="38"/>
  <c r="T23" i="38"/>
  <c r="S23" i="38"/>
  <c r="Q23" i="38"/>
  <c r="P23" i="38"/>
  <c r="P27" i="38" s="1"/>
  <c r="P28" i="38" s="1"/>
  <c r="O23" i="38"/>
  <c r="M23" i="38"/>
  <c r="K23" i="38"/>
  <c r="I23" i="38"/>
  <c r="AF22" i="38"/>
  <c r="AD22" i="38"/>
  <c r="AB22" i="38"/>
  <c r="Z22" i="38"/>
  <c r="X22" i="38"/>
  <c r="V22" i="38"/>
  <c r="T22" i="38"/>
  <c r="R22" i="38"/>
  <c r="P22" i="38"/>
  <c r="N22" i="38"/>
  <c r="L22" i="38"/>
  <c r="J22" i="38"/>
  <c r="AF21" i="38"/>
  <c r="AD21" i="38"/>
  <c r="AB21" i="38"/>
  <c r="Z21" i="38"/>
  <c r="X21" i="38"/>
  <c r="V21" i="38"/>
  <c r="V23" i="38" s="1"/>
  <c r="T21" i="38"/>
  <c r="R21" i="38"/>
  <c r="P21" i="38"/>
  <c r="N21" i="38"/>
  <c r="L21" i="38"/>
  <c r="J21" i="38"/>
  <c r="AF20" i="38"/>
  <c r="AD20" i="38"/>
  <c r="AB20" i="38"/>
  <c r="AB23" i="38" s="1"/>
  <c r="AB27" i="38" s="1"/>
  <c r="AB28" i="38" s="1"/>
  <c r="Z20" i="38"/>
  <c r="X20" i="38"/>
  <c r="V20" i="38"/>
  <c r="T20" i="38"/>
  <c r="R20" i="38"/>
  <c r="R23" i="38" s="1"/>
  <c r="P20" i="38"/>
  <c r="N20" i="38"/>
  <c r="L20" i="38"/>
  <c r="J20" i="38"/>
  <c r="AF19" i="38"/>
  <c r="AF23" i="38" s="1"/>
  <c r="AD19" i="38"/>
  <c r="AD23" i="38" s="1"/>
  <c r="AD27" i="38" s="1"/>
  <c r="AD28" i="38" s="1"/>
  <c r="AB19" i="38"/>
  <c r="Z19" i="38"/>
  <c r="Z23" i="38" s="1"/>
  <c r="X19" i="38"/>
  <c r="X23" i="38" s="1"/>
  <c r="X27" i="38" s="1"/>
  <c r="X28" i="38" s="1"/>
  <c r="V19" i="38"/>
  <c r="T19" i="38"/>
  <c r="R19" i="38"/>
  <c r="P19" i="38"/>
  <c r="N19" i="38"/>
  <c r="N23" i="38" s="1"/>
  <c r="L19" i="38"/>
  <c r="L23" i="38" s="1"/>
  <c r="L27" i="38" s="1"/>
  <c r="L28" i="38" s="1"/>
  <c r="J19" i="38"/>
  <c r="J23" i="38" s="1"/>
  <c r="AF27" i="38"/>
  <c r="AF28" i="38" s="1"/>
  <c r="AE27" i="38"/>
  <c r="AE28" i="38" s="1"/>
  <c r="AC27" i="38"/>
  <c r="AC28" i="38" s="1"/>
  <c r="Z27" i="38"/>
  <c r="Z28" i="38" s="1"/>
  <c r="T27" i="38"/>
  <c r="T28" i="38" s="1"/>
  <c r="N27" i="38"/>
  <c r="N28" i="38" s="1"/>
  <c r="J27" i="38"/>
  <c r="J28" i="38" s="1"/>
  <c r="AG16" i="38"/>
  <c r="D16" i="38"/>
  <c r="E16" i="38" s="1"/>
  <c r="G16" i="38" s="1"/>
  <c r="AG15" i="38"/>
  <c r="D15" i="38"/>
  <c r="E15" i="38" s="1"/>
  <c r="G15" i="38" s="1"/>
  <c r="AG14" i="38"/>
  <c r="E14" i="38"/>
  <c r="G14" i="38" s="1"/>
  <c r="D14" i="38"/>
  <c r="AG13" i="38"/>
  <c r="E13" i="38"/>
  <c r="G13" i="38" s="1"/>
  <c r="S13" i="38" s="1"/>
  <c r="AH13" i="38" s="1"/>
  <c r="D13" i="38"/>
  <c r="AG12" i="38"/>
  <c r="D12" i="38"/>
  <c r="E12" i="38" s="1"/>
  <c r="G12" i="38" s="1"/>
  <c r="AG11" i="38"/>
  <c r="D11" i="38"/>
  <c r="E11" i="38" s="1"/>
  <c r="G11" i="38" s="1"/>
  <c r="AG10" i="38"/>
  <c r="D10" i="38"/>
  <c r="E10" i="38" s="1"/>
  <c r="G10" i="38" s="1"/>
  <c r="O10" i="38" s="1"/>
  <c r="AH10" i="38" s="1"/>
  <c r="AG9" i="38"/>
  <c r="E9" i="38"/>
  <c r="G9" i="38" s="1"/>
  <c r="D9" i="38"/>
  <c r="AG8" i="38"/>
  <c r="D8" i="38"/>
  <c r="E8" i="38" s="1"/>
  <c r="G8" i="38" s="1"/>
  <c r="A8" i="38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G7" i="38"/>
  <c r="E7" i="38"/>
  <c r="G7" i="38" s="1"/>
  <c r="D7" i="38"/>
  <c r="G6" i="38"/>
  <c r="H6" i="38" s="1"/>
  <c r="I6" i="38" s="1"/>
  <c r="J6" i="38" s="1"/>
  <c r="K6" i="38" s="1"/>
  <c r="L6" i="38" s="1"/>
  <c r="M6" i="38" s="1"/>
  <c r="N6" i="38" s="1"/>
  <c r="O6" i="38" s="1"/>
  <c r="P6" i="38" s="1"/>
  <c r="Q6" i="38" s="1"/>
  <c r="R6" i="38" s="1"/>
  <c r="S6" i="38" s="1"/>
  <c r="T6" i="38" s="1"/>
  <c r="U6" i="38" s="1"/>
  <c r="V6" i="38" s="1"/>
  <c r="W6" i="38" s="1"/>
  <c r="X6" i="38" s="1"/>
  <c r="Y6" i="38" s="1"/>
  <c r="Z6" i="38" s="1"/>
  <c r="AA6" i="38" s="1"/>
  <c r="AB6" i="38" s="1"/>
  <c r="AC6" i="38" s="1"/>
  <c r="AD6" i="38" s="1"/>
  <c r="AE6" i="38" s="1"/>
  <c r="AF6" i="38" s="1"/>
  <c r="AG6" i="38" s="1"/>
  <c r="AH6" i="38" s="1"/>
  <c r="D6" i="38"/>
  <c r="E6" i="38" s="1"/>
  <c r="C6" i="38"/>
  <c r="B6" i="38"/>
  <c r="M27" i="37"/>
  <c r="M28" i="37" s="1"/>
  <c r="K27" i="37"/>
  <c r="K28" i="37" s="1"/>
  <c r="I27" i="37"/>
  <c r="I28" i="37" s="1"/>
  <c r="AE23" i="37"/>
  <c r="AC23" i="37"/>
  <c r="AA23" i="37"/>
  <c r="Y23" i="37"/>
  <c r="W23" i="37"/>
  <c r="U23" i="37"/>
  <c r="S23" i="37"/>
  <c r="Q23" i="37"/>
  <c r="P23" i="37"/>
  <c r="P27" i="37" s="1"/>
  <c r="P28" i="37" s="1"/>
  <c r="O23" i="37"/>
  <c r="M23" i="37"/>
  <c r="K23" i="37"/>
  <c r="I23" i="37"/>
  <c r="AF22" i="37"/>
  <c r="AD22" i="37"/>
  <c r="AB22" i="37"/>
  <c r="Z22" i="37"/>
  <c r="X22" i="37"/>
  <c r="V22" i="37"/>
  <c r="T22" i="37"/>
  <c r="R22" i="37"/>
  <c r="P22" i="37"/>
  <c r="N22" i="37"/>
  <c r="L22" i="37"/>
  <c r="J22" i="37"/>
  <c r="AF21" i="37"/>
  <c r="AD21" i="37"/>
  <c r="AB21" i="37"/>
  <c r="Z21" i="37"/>
  <c r="X21" i="37"/>
  <c r="V21" i="37"/>
  <c r="V23" i="37" s="1"/>
  <c r="T21" i="37"/>
  <c r="R21" i="37"/>
  <c r="P21" i="37"/>
  <c r="N21" i="37"/>
  <c r="L21" i="37"/>
  <c r="J21" i="37"/>
  <c r="AF20" i="37"/>
  <c r="AD20" i="37"/>
  <c r="AB20" i="37"/>
  <c r="AB23" i="37" s="1"/>
  <c r="AB27" i="37" s="1"/>
  <c r="AB28" i="37" s="1"/>
  <c r="Z20" i="37"/>
  <c r="X20" i="37"/>
  <c r="V20" i="37"/>
  <c r="T20" i="37"/>
  <c r="R20" i="37"/>
  <c r="R23" i="37" s="1"/>
  <c r="P20" i="37"/>
  <c r="N20" i="37"/>
  <c r="L20" i="37"/>
  <c r="J20" i="37"/>
  <c r="AF19" i="37"/>
  <c r="AF23" i="37" s="1"/>
  <c r="AD19" i="37"/>
  <c r="AD23" i="37" s="1"/>
  <c r="AD27" i="37" s="1"/>
  <c r="AD28" i="37" s="1"/>
  <c r="AB19" i="37"/>
  <c r="Z19" i="37"/>
  <c r="Z23" i="37" s="1"/>
  <c r="X19" i="37"/>
  <c r="X23" i="37" s="1"/>
  <c r="X27" i="37" s="1"/>
  <c r="X28" i="37" s="1"/>
  <c r="V19" i="37"/>
  <c r="T19" i="37"/>
  <c r="T23" i="37" s="1"/>
  <c r="R19" i="37"/>
  <c r="P19" i="37"/>
  <c r="N19" i="37"/>
  <c r="N23" i="37" s="1"/>
  <c r="L19" i="37"/>
  <c r="L23" i="37" s="1"/>
  <c r="L27" i="37" s="1"/>
  <c r="L28" i="37" s="1"/>
  <c r="J19" i="37"/>
  <c r="J23" i="37" s="1"/>
  <c r="AF27" i="37"/>
  <c r="AF28" i="37" s="1"/>
  <c r="AE27" i="37"/>
  <c r="AE28" i="37" s="1"/>
  <c r="AC27" i="37"/>
  <c r="AC28" i="37" s="1"/>
  <c r="Z27" i="37"/>
  <c r="Z28" i="37" s="1"/>
  <c r="N27" i="37"/>
  <c r="N28" i="37" s="1"/>
  <c r="J27" i="37"/>
  <c r="J28" i="37" s="1"/>
  <c r="AG16" i="37"/>
  <c r="D16" i="37"/>
  <c r="E16" i="37" s="1"/>
  <c r="G16" i="37" s="1"/>
  <c r="AG15" i="37"/>
  <c r="D15" i="37"/>
  <c r="E15" i="37" s="1"/>
  <c r="G15" i="37" s="1"/>
  <c r="AG14" i="37"/>
  <c r="D14" i="37"/>
  <c r="E14" i="37" s="1"/>
  <c r="G14" i="37" s="1"/>
  <c r="AG13" i="37"/>
  <c r="E13" i="37"/>
  <c r="G13" i="37" s="1"/>
  <c r="S13" i="37" s="1"/>
  <c r="AH13" i="37" s="1"/>
  <c r="D13" i="37"/>
  <c r="AG12" i="37"/>
  <c r="D12" i="37"/>
  <c r="E12" i="37" s="1"/>
  <c r="G12" i="37" s="1"/>
  <c r="AG11" i="37"/>
  <c r="D11" i="37"/>
  <c r="E11" i="37" s="1"/>
  <c r="G11" i="37" s="1"/>
  <c r="AG10" i="37"/>
  <c r="D10" i="37"/>
  <c r="E10" i="37" s="1"/>
  <c r="G10" i="37" s="1"/>
  <c r="O10" i="37" s="1"/>
  <c r="AH10" i="37" s="1"/>
  <c r="AG9" i="37"/>
  <c r="E9" i="37"/>
  <c r="G9" i="37" s="1"/>
  <c r="D9" i="37"/>
  <c r="AG8" i="37"/>
  <c r="D8" i="37"/>
  <c r="E8" i="37" s="1"/>
  <c r="G8" i="37" s="1"/>
  <c r="A8" i="37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G7" i="37"/>
  <c r="D7" i="37"/>
  <c r="E7" i="37" s="1"/>
  <c r="G7" i="37" s="1"/>
  <c r="B6" i="37"/>
  <c r="C6" i="37" s="1"/>
  <c r="D6" i="37" s="1"/>
  <c r="E6" i="37" s="1"/>
  <c r="G6" i="37" s="1"/>
  <c r="H6" i="37" s="1"/>
  <c r="I6" i="37" s="1"/>
  <c r="J6" i="37" s="1"/>
  <c r="K6" i="37" s="1"/>
  <c r="L6" i="37" s="1"/>
  <c r="M6" i="37" s="1"/>
  <c r="N6" i="37" s="1"/>
  <c r="O6" i="37" s="1"/>
  <c r="P6" i="37" s="1"/>
  <c r="Q6" i="37" s="1"/>
  <c r="R6" i="37" s="1"/>
  <c r="S6" i="37" s="1"/>
  <c r="T6" i="37" s="1"/>
  <c r="U6" i="37" s="1"/>
  <c r="V6" i="37" s="1"/>
  <c r="W6" i="37" s="1"/>
  <c r="X6" i="37" s="1"/>
  <c r="Y6" i="37" s="1"/>
  <c r="Z6" i="37" s="1"/>
  <c r="AA6" i="37" s="1"/>
  <c r="AB6" i="37" s="1"/>
  <c r="AC6" i="37" s="1"/>
  <c r="AD6" i="37" s="1"/>
  <c r="AE6" i="37" s="1"/>
  <c r="AF6" i="37" s="1"/>
  <c r="AG6" i="37" s="1"/>
  <c r="AH6" i="37" s="1"/>
  <c r="M27" i="36"/>
  <c r="M28" i="36" s="1"/>
  <c r="K27" i="36"/>
  <c r="K28" i="36" s="1"/>
  <c r="AE23" i="36"/>
  <c r="AE27" i="36" s="1"/>
  <c r="AE28" i="36" s="1"/>
  <c r="AC23" i="36"/>
  <c r="AC27" i="36" s="1"/>
  <c r="AC28" i="36" s="1"/>
  <c r="AA23" i="36"/>
  <c r="Y23" i="36"/>
  <c r="W23" i="36"/>
  <c r="U23" i="36"/>
  <c r="T23" i="36"/>
  <c r="S23" i="36"/>
  <c r="R23" i="36"/>
  <c r="Q23" i="36"/>
  <c r="P23" i="36"/>
  <c r="O23" i="36"/>
  <c r="M23" i="36"/>
  <c r="K23" i="36"/>
  <c r="I23" i="36"/>
  <c r="AF22" i="36"/>
  <c r="AD22" i="36"/>
  <c r="AB22" i="36"/>
  <c r="Z22" i="36"/>
  <c r="X22" i="36"/>
  <c r="V22" i="36"/>
  <c r="T22" i="36"/>
  <c r="R22" i="36"/>
  <c r="P22" i="36"/>
  <c r="N22" i="36"/>
  <c r="L22" i="36"/>
  <c r="J22" i="36"/>
  <c r="AF21" i="36"/>
  <c r="AD21" i="36"/>
  <c r="AB21" i="36"/>
  <c r="Z21" i="36"/>
  <c r="X21" i="36"/>
  <c r="V21" i="36"/>
  <c r="T21" i="36"/>
  <c r="R21" i="36"/>
  <c r="P21" i="36"/>
  <c r="N21" i="36"/>
  <c r="L21" i="36"/>
  <c r="J21" i="36"/>
  <c r="AF20" i="36"/>
  <c r="AD20" i="36"/>
  <c r="AB20" i="36"/>
  <c r="AB23" i="36" s="1"/>
  <c r="Z20" i="36"/>
  <c r="X20" i="36"/>
  <c r="V20" i="36"/>
  <c r="T20" i="36"/>
  <c r="R20" i="36"/>
  <c r="P20" i="36"/>
  <c r="N20" i="36"/>
  <c r="L20" i="36"/>
  <c r="J20" i="36"/>
  <c r="AF19" i="36"/>
  <c r="AF23" i="36" s="1"/>
  <c r="AD19" i="36"/>
  <c r="AD23" i="36" s="1"/>
  <c r="AB19" i="36"/>
  <c r="Z19" i="36"/>
  <c r="Z23" i="36" s="1"/>
  <c r="X19" i="36"/>
  <c r="X23" i="36" s="1"/>
  <c r="X27" i="36" s="1"/>
  <c r="X28" i="36" s="1"/>
  <c r="V19" i="36"/>
  <c r="V23" i="36" s="1"/>
  <c r="T19" i="36"/>
  <c r="R19" i="36"/>
  <c r="P19" i="36"/>
  <c r="N19" i="36"/>
  <c r="N23" i="36" s="1"/>
  <c r="L19" i="36"/>
  <c r="L23" i="36" s="1"/>
  <c r="L27" i="36" s="1"/>
  <c r="L28" i="36" s="1"/>
  <c r="J19" i="36"/>
  <c r="J23" i="36" s="1"/>
  <c r="AF27" i="36"/>
  <c r="AF28" i="36" s="1"/>
  <c r="AB27" i="36"/>
  <c r="AB28" i="36" s="1"/>
  <c r="Z27" i="36"/>
  <c r="Z28" i="36" s="1"/>
  <c r="T27" i="36"/>
  <c r="T28" i="36" s="1"/>
  <c r="P27" i="36"/>
  <c r="P28" i="36" s="1"/>
  <c r="N27" i="36"/>
  <c r="N28" i="36" s="1"/>
  <c r="J27" i="36"/>
  <c r="J28" i="36" s="1"/>
  <c r="I27" i="36"/>
  <c r="AG16" i="36"/>
  <c r="D16" i="36"/>
  <c r="E16" i="36" s="1"/>
  <c r="G16" i="36" s="1"/>
  <c r="AG15" i="36"/>
  <c r="D15" i="36"/>
  <c r="E15" i="36" s="1"/>
  <c r="G15" i="36" s="1"/>
  <c r="AG14" i="36"/>
  <c r="D14" i="36"/>
  <c r="E14" i="36" s="1"/>
  <c r="G14" i="36" s="1"/>
  <c r="AG13" i="36"/>
  <c r="E13" i="36"/>
  <c r="G13" i="36" s="1"/>
  <c r="S13" i="36" s="1"/>
  <c r="AH13" i="36" s="1"/>
  <c r="D13" i="36"/>
  <c r="AG12" i="36"/>
  <c r="D12" i="36"/>
  <c r="E12" i="36" s="1"/>
  <c r="G12" i="36" s="1"/>
  <c r="AG11" i="36"/>
  <c r="D11" i="36"/>
  <c r="E11" i="36" s="1"/>
  <c r="G11" i="36" s="1"/>
  <c r="AG10" i="36"/>
  <c r="E10" i="36"/>
  <c r="G10" i="36" s="1"/>
  <c r="O10" i="36" s="1"/>
  <c r="AH10" i="36" s="1"/>
  <c r="D10" i="36"/>
  <c r="AG9" i="36"/>
  <c r="E9" i="36"/>
  <c r="G9" i="36" s="1"/>
  <c r="D9" i="36"/>
  <c r="AG8" i="36"/>
  <c r="D8" i="36"/>
  <c r="E8" i="36" s="1"/>
  <c r="G8" i="36" s="1"/>
  <c r="A8" i="36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G7" i="36"/>
  <c r="D7" i="36"/>
  <c r="E7" i="36" s="1"/>
  <c r="G7" i="36" s="1"/>
  <c r="B6" i="36"/>
  <c r="C6" i="36" s="1"/>
  <c r="D6" i="36" s="1"/>
  <c r="E6" i="36" s="1"/>
  <c r="F6" i="36" s="1"/>
  <c r="G6" i="36" s="1"/>
  <c r="H6" i="36" s="1"/>
  <c r="I6" i="36" s="1"/>
  <c r="J6" i="36" s="1"/>
  <c r="K6" i="36" s="1"/>
  <c r="L6" i="36" s="1"/>
  <c r="M6" i="36" s="1"/>
  <c r="N6" i="36" s="1"/>
  <c r="O6" i="36" s="1"/>
  <c r="P6" i="36" s="1"/>
  <c r="Q6" i="36" s="1"/>
  <c r="R6" i="36" s="1"/>
  <c r="S6" i="36" s="1"/>
  <c r="T6" i="36" s="1"/>
  <c r="U6" i="36" s="1"/>
  <c r="V6" i="36" s="1"/>
  <c r="W6" i="36" s="1"/>
  <c r="X6" i="36" s="1"/>
  <c r="Y6" i="36" s="1"/>
  <c r="Z6" i="36" s="1"/>
  <c r="AA6" i="36" s="1"/>
  <c r="AB6" i="36" s="1"/>
  <c r="AC6" i="36" s="1"/>
  <c r="AD6" i="36" s="1"/>
  <c r="AE6" i="36" s="1"/>
  <c r="AF6" i="36" s="1"/>
  <c r="AG6" i="36" s="1"/>
  <c r="AH6" i="36" s="1"/>
  <c r="K27" i="35"/>
  <c r="K28" i="35" s="1"/>
  <c r="AE23" i="35"/>
  <c r="AC23" i="35"/>
  <c r="AA23" i="35"/>
  <c r="Y23" i="35"/>
  <c r="W23" i="35"/>
  <c r="U23" i="35"/>
  <c r="S23" i="35"/>
  <c r="Q23" i="35"/>
  <c r="O23" i="35"/>
  <c r="M23" i="35"/>
  <c r="K23" i="35"/>
  <c r="I23" i="35"/>
  <c r="AF22" i="35"/>
  <c r="AD22" i="35"/>
  <c r="AB22" i="35"/>
  <c r="Z22" i="35"/>
  <c r="X22" i="35"/>
  <c r="V22" i="35"/>
  <c r="T22" i="35"/>
  <c r="R22" i="35"/>
  <c r="P22" i="35"/>
  <c r="P23" i="35" s="1"/>
  <c r="N22" i="35"/>
  <c r="L22" i="35"/>
  <c r="J22" i="35"/>
  <c r="AF21" i="35"/>
  <c r="AD21" i="35"/>
  <c r="AB21" i="35"/>
  <c r="Z21" i="35"/>
  <c r="X21" i="35"/>
  <c r="V21" i="35"/>
  <c r="T21" i="35"/>
  <c r="R21" i="35"/>
  <c r="R23" i="35" s="1"/>
  <c r="P21" i="35"/>
  <c r="N21" i="35"/>
  <c r="L21" i="35"/>
  <c r="J21" i="35"/>
  <c r="AF20" i="35"/>
  <c r="AD20" i="35"/>
  <c r="AB20" i="35"/>
  <c r="Z20" i="35"/>
  <c r="X20" i="35"/>
  <c r="V20" i="35"/>
  <c r="T20" i="35"/>
  <c r="R20" i="35"/>
  <c r="P20" i="35"/>
  <c r="N20" i="35"/>
  <c r="L20" i="35"/>
  <c r="J20" i="35"/>
  <c r="AF19" i="35"/>
  <c r="AF23" i="35" s="1"/>
  <c r="AD19" i="35"/>
  <c r="AD23" i="35" s="1"/>
  <c r="AB19" i="35"/>
  <c r="AB23" i="35" s="1"/>
  <c r="Z19" i="35"/>
  <c r="Z23" i="35" s="1"/>
  <c r="X19" i="35"/>
  <c r="X23" i="35" s="1"/>
  <c r="V19" i="35"/>
  <c r="V23" i="35" s="1"/>
  <c r="T19" i="35"/>
  <c r="T23" i="35" s="1"/>
  <c r="R19" i="35"/>
  <c r="P19" i="35"/>
  <c r="N19" i="35"/>
  <c r="N23" i="35" s="1"/>
  <c r="L19" i="35"/>
  <c r="L23" i="35" s="1"/>
  <c r="J19" i="35"/>
  <c r="J23" i="35" s="1"/>
  <c r="AF27" i="35"/>
  <c r="AF28" i="35" s="1"/>
  <c r="AE27" i="35"/>
  <c r="AE28" i="35" s="1"/>
  <c r="AD27" i="35"/>
  <c r="AD28" i="35" s="1"/>
  <c r="AC27" i="35"/>
  <c r="AC28" i="35" s="1"/>
  <c r="AB27" i="35"/>
  <c r="AB28" i="35" s="1"/>
  <c r="Z27" i="35"/>
  <c r="Z28" i="35" s="1"/>
  <c r="P27" i="35"/>
  <c r="P28" i="35" s="1"/>
  <c r="N27" i="35"/>
  <c r="N28" i="35" s="1"/>
  <c r="M27" i="35"/>
  <c r="M28" i="35" s="1"/>
  <c r="J27" i="35"/>
  <c r="J28" i="35" s="1"/>
  <c r="I27" i="35"/>
  <c r="AG16" i="35"/>
  <c r="D16" i="35"/>
  <c r="E16" i="35" s="1"/>
  <c r="G16" i="35" s="1"/>
  <c r="AG15" i="35"/>
  <c r="D15" i="35"/>
  <c r="E15" i="35" s="1"/>
  <c r="G15" i="35" s="1"/>
  <c r="AG14" i="35"/>
  <c r="D14" i="35"/>
  <c r="E14" i="35" s="1"/>
  <c r="G14" i="35" s="1"/>
  <c r="AG13" i="35"/>
  <c r="D13" i="35"/>
  <c r="E13" i="35" s="1"/>
  <c r="G13" i="35" s="1"/>
  <c r="S13" i="35" s="1"/>
  <c r="AH13" i="35" s="1"/>
  <c r="AG12" i="35"/>
  <c r="D12" i="35"/>
  <c r="E12" i="35" s="1"/>
  <c r="G12" i="35" s="1"/>
  <c r="AG11" i="35"/>
  <c r="D11" i="35"/>
  <c r="E11" i="35" s="1"/>
  <c r="G11" i="35" s="1"/>
  <c r="AG10" i="35"/>
  <c r="E10" i="35"/>
  <c r="G10" i="35" s="1"/>
  <c r="O10" i="35" s="1"/>
  <c r="AH10" i="35" s="1"/>
  <c r="D10" i="35"/>
  <c r="AG9" i="35"/>
  <c r="D9" i="35"/>
  <c r="E9" i="35" s="1"/>
  <c r="G9" i="35" s="1"/>
  <c r="AG8" i="35"/>
  <c r="G8" i="35"/>
  <c r="U8" i="35" s="1"/>
  <c r="E8" i="35"/>
  <c r="D8" i="35"/>
  <c r="A8" i="35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G7" i="35"/>
  <c r="D7" i="35"/>
  <c r="E7" i="35" s="1"/>
  <c r="G7" i="35" s="1"/>
  <c r="D6" i="35"/>
  <c r="E6" i="35" s="1"/>
  <c r="F6" i="35" s="1"/>
  <c r="G6" i="35" s="1"/>
  <c r="H6" i="35" s="1"/>
  <c r="I6" i="35" s="1"/>
  <c r="J6" i="35" s="1"/>
  <c r="K6" i="35" s="1"/>
  <c r="L6" i="35" s="1"/>
  <c r="M6" i="35" s="1"/>
  <c r="N6" i="35" s="1"/>
  <c r="O6" i="35" s="1"/>
  <c r="P6" i="35" s="1"/>
  <c r="Q6" i="35" s="1"/>
  <c r="R6" i="35" s="1"/>
  <c r="S6" i="35" s="1"/>
  <c r="T6" i="35" s="1"/>
  <c r="U6" i="35" s="1"/>
  <c r="V6" i="35" s="1"/>
  <c r="W6" i="35" s="1"/>
  <c r="X6" i="35" s="1"/>
  <c r="Y6" i="35" s="1"/>
  <c r="Z6" i="35" s="1"/>
  <c r="AA6" i="35" s="1"/>
  <c r="AB6" i="35" s="1"/>
  <c r="AC6" i="35" s="1"/>
  <c r="AD6" i="35" s="1"/>
  <c r="AE6" i="35" s="1"/>
  <c r="AF6" i="35" s="1"/>
  <c r="AG6" i="35" s="1"/>
  <c r="AH6" i="35" s="1"/>
  <c r="C6" i="35"/>
  <c r="B6" i="35"/>
  <c r="K27" i="30"/>
  <c r="K28" i="30" s="1"/>
  <c r="I27" i="30"/>
  <c r="I28" i="30" s="1"/>
  <c r="AE23" i="30"/>
  <c r="AC23" i="30"/>
  <c r="AA23" i="30"/>
  <c r="Y23" i="30"/>
  <c r="W23" i="30"/>
  <c r="U23" i="30"/>
  <c r="S23" i="30"/>
  <c r="Q23" i="30"/>
  <c r="O23" i="30"/>
  <c r="M23" i="30"/>
  <c r="K23" i="30"/>
  <c r="I23" i="30"/>
  <c r="AF22" i="30"/>
  <c r="AD22" i="30"/>
  <c r="AB22" i="30"/>
  <c r="Z22" i="30"/>
  <c r="X22" i="30"/>
  <c r="V22" i="30"/>
  <c r="T22" i="30"/>
  <c r="R22" i="30"/>
  <c r="P22" i="30"/>
  <c r="N22" i="30"/>
  <c r="L22" i="30"/>
  <c r="J22" i="30"/>
  <c r="AF21" i="30"/>
  <c r="AD21" i="30"/>
  <c r="AB21" i="30"/>
  <c r="Z21" i="30"/>
  <c r="X21" i="30"/>
  <c r="V21" i="30"/>
  <c r="T21" i="30"/>
  <c r="R21" i="30"/>
  <c r="P21" i="30"/>
  <c r="P23" i="30" s="1"/>
  <c r="N21" i="30"/>
  <c r="L21" i="30"/>
  <c r="J21" i="30"/>
  <c r="AF20" i="30"/>
  <c r="AD20" i="30"/>
  <c r="AB20" i="30"/>
  <c r="AB23" i="30" s="1"/>
  <c r="Z20" i="30"/>
  <c r="X20" i="30"/>
  <c r="V20" i="30"/>
  <c r="T20" i="30"/>
  <c r="R20" i="30"/>
  <c r="R23" i="30" s="1"/>
  <c r="P20" i="30"/>
  <c r="N20" i="30"/>
  <c r="L20" i="30"/>
  <c r="J20" i="30"/>
  <c r="AF19" i="30"/>
  <c r="AF23" i="30" s="1"/>
  <c r="AD19" i="30"/>
  <c r="AD23" i="30" s="1"/>
  <c r="AB19" i="30"/>
  <c r="Z19" i="30"/>
  <c r="Z23" i="30" s="1"/>
  <c r="Z27" i="30" s="1"/>
  <c r="Z28" i="30" s="1"/>
  <c r="X19" i="30"/>
  <c r="X23" i="30" s="1"/>
  <c r="V19" i="30"/>
  <c r="V23" i="30" s="1"/>
  <c r="T19" i="30"/>
  <c r="T23" i="30" s="1"/>
  <c r="R19" i="30"/>
  <c r="P19" i="30"/>
  <c r="N19" i="30"/>
  <c r="N23" i="30" s="1"/>
  <c r="L19" i="30"/>
  <c r="L23" i="30" s="1"/>
  <c r="J19" i="30"/>
  <c r="J23" i="30" s="1"/>
  <c r="AE27" i="30"/>
  <c r="AE28" i="30" s="1"/>
  <c r="AD27" i="30"/>
  <c r="AD28" i="30" s="1"/>
  <c r="AC27" i="30"/>
  <c r="AC28" i="30" s="1"/>
  <c r="X27" i="30"/>
  <c r="X28" i="30" s="1"/>
  <c r="P27" i="30"/>
  <c r="P28" i="30" s="1"/>
  <c r="M27" i="30"/>
  <c r="M28" i="30" s="1"/>
  <c r="J27" i="30"/>
  <c r="J28" i="30" s="1"/>
  <c r="AG16" i="30"/>
  <c r="D16" i="30"/>
  <c r="E16" i="30" s="1"/>
  <c r="G16" i="30" s="1"/>
  <c r="AG15" i="30"/>
  <c r="D15" i="30"/>
  <c r="E15" i="30" s="1"/>
  <c r="G15" i="30" s="1"/>
  <c r="AG14" i="30"/>
  <c r="D14" i="30"/>
  <c r="E14" i="30" s="1"/>
  <c r="G14" i="30" s="1"/>
  <c r="AG13" i="30"/>
  <c r="E13" i="30"/>
  <c r="G13" i="30" s="1"/>
  <c r="S13" i="30" s="1"/>
  <c r="AH13" i="30" s="1"/>
  <c r="D13" i="30"/>
  <c r="AG12" i="30"/>
  <c r="D12" i="30"/>
  <c r="E12" i="30" s="1"/>
  <c r="G12" i="30" s="1"/>
  <c r="AG11" i="30"/>
  <c r="D11" i="30"/>
  <c r="E11" i="30" s="1"/>
  <c r="G11" i="30" s="1"/>
  <c r="AG10" i="30"/>
  <c r="G10" i="30"/>
  <c r="O10" i="30" s="1"/>
  <c r="AH10" i="30" s="1"/>
  <c r="E10" i="30"/>
  <c r="D10" i="30"/>
  <c r="AG9" i="30"/>
  <c r="E9" i="30"/>
  <c r="G9" i="30" s="1"/>
  <c r="D9" i="30"/>
  <c r="AG8" i="30"/>
  <c r="E8" i="30"/>
  <c r="G8" i="30" s="1"/>
  <c r="D8" i="30"/>
  <c r="A8" i="30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G7" i="30"/>
  <c r="D7" i="30"/>
  <c r="E7" i="30" s="1"/>
  <c r="G7" i="30" s="1"/>
  <c r="B6" i="30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V6" i="30" s="1"/>
  <c r="W6" i="30" s="1"/>
  <c r="X6" i="30" s="1"/>
  <c r="Y6" i="30" s="1"/>
  <c r="Z6" i="30" s="1"/>
  <c r="AA6" i="30" s="1"/>
  <c r="AB6" i="30" s="1"/>
  <c r="AC6" i="30" s="1"/>
  <c r="AD6" i="30" s="1"/>
  <c r="AE6" i="30" s="1"/>
  <c r="AF6" i="30" s="1"/>
  <c r="AG6" i="30" s="1"/>
  <c r="AH6" i="30" s="1"/>
  <c r="M27" i="29"/>
  <c r="M28" i="29" s="1"/>
  <c r="K27" i="29"/>
  <c r="K28" i="29" s="1"/>
  <c r="I27" i="29"/>
  <c r="I28" i="29" s="1"/>
  <c r="AE23" i="29"/>
  <c r="AC23" i="29"/>
  <c r="AA23" i="29"/>
  <c r="Y23" i="29"/>
  <c r="W23" i="29"/>
  <c r="U23" i="29"/>
  <c r="S23" i="29"/>
  <c r="Q23" i="29"/>
  <c r="O23" i="29"/>
  <c r="M23" i="29"/>
  <c r="L23" i="29"/>
  <c r="K23" i="29"/>
  <c r="I23" i="29"/>
  <c r="AF22" i="29"/>
  <c r="AD22" i="29"/>
  <c r="AB22" i="29"/>
  <c r="Z22" i="29"/>
  <c r="X22" i="29"/>
  <c r="V22" i="29"/>
  <c r="T22" i="29"/>
  <c r="R22" i="29"/>
  <c r="P22" i="29"/>
  <c r="N22" i="29"/>
  <c r="L22" i="29"/>
  <c r="J22" i="29"/>
  <c r="AF21" i="29"/>
  <c r="AD21" i="29"/>
  <c r="AB21" i="29"/>
  <c r="Z21" i="29"/>
  <c r="X21" i="29"/>
  <c r="V21" i="29"/>
  <c r="T21" i="29"/>
  <c r="R21" i="29"/>
  <c r="P21" i="29"/>
  <c r="P23" i="29" s="1"/>
  <c r="N21" i="29"/>
  <c r="L21" i="29"/>
  <c r="J21" i="29"/>
  <c r="AF20" i="29"/>
  <c r="AD20" i="29"/>
  <c r="AB20" i="29"/>
  <c r="Z20" i="29"/>
  <c r="X20" i="29"/>
  <c r="V20" i="29"/>
  <c r="T20" i="29"/>
  <c r="R20" i="29"/>
  <c r="P20" i="29"/>
  <c r="N20" i="29"/>
  <c r="L20" i="29"/>
  <c r="J20" i="29"/>
  <c r="AF19" i="29"/>
  <c r="AF23" i="29" s="1"/>
  <c r="AD19" i="29"/>
  <c r="AD23" i="29" s="1"/>
  <c r="AB19" i="29"/>
  <c r="AB23" i="29" s="1"/>
  <c r="Z19" i="29"/>
  <c r="Z23" i="29" s="1"/>
  <c r="X19" i="29"/>
  <c r="X23" i="29" s="1"/>
  <c r="V19" i="29"/>
  <c r="V23" i="29" s="1"/>
  <c r="T19" i="29"/>
  <c r="T23" i="29" s="1"/>
  <c r="R19" i="29"/>
  <c r="R23" i="29" s="1"/>
  <c r="P19" i="29"/>
  <c r="N19" i="29"/>
  <c r="N23" i="29" s="1"/>
  <c r="L19" i="29"/>
  <c r="J19" i="29"/>
  <c r="J23" i="29" s="1"/>
  <c r="AE27" i="29"/>
  <c r="AE28" i="29" s="1"/>
  <c r="AD27" i="29"/>
  <c r="AD28" i="29" s="1"/>
  <c r="AC27" i="29"/>
  <c r="AC28" i="29" s="1"/>
  <c r="AB27" i="29"/>
  <c r="AB28" i="29" s="1"/>
  <c r="P27" i="29"/>
  <c r="P28" i="29" s="1"/>
  <c r="N27" i="29"/>
  <c r="N28" i="29" s="1"/>
  <c r="L27" i="29"/>
  <c r="L28" i="29" s="1"/>
  <c r="AG16" i="29"/>
  <c r="D16" i="29"/>
  <c r="E16" i="29" s="1"/>
  <c r="G16" i="29" s="1"/>
  <c r="AG15" i="29"/>
  <c r="D15" i="29"/>
  <c r="E15" i="29" s="1"/>
  <c r="G15" i="29" s="1"/>
  <c r="AG14" i="29"/>
  <c r="D14" i="29"/>
  <c r="E14" i="29" s="1"/>
  <c r="G14" i="29" s="1"/>
  <c r="AG13" i="29"/>
  <c r="E13" i="29"/>
  <c r="G13" i="29" s="1"/>
  <c r="S13" i="29" s="1"/>
  <c r="AH13" i="29" s="1"/>
  <c r="D13" i="29"/>
  <c r="AG12" i="29"/>
  <c r="D12" i="29"/>
  <c r="E12" i="29" s="1"/>
  <c r="G12" i="29" s="1"/>
  <c r="AG11" i="29"/>
  <c r="D11" i="29"/>
  <c r="E11" i="29" s="1"/>
  <c r="G11" i="29" s="1"/>
  <c r="AG10" i="29"/>
  <c r="G10" i="29"/>
  <c r="O10" i="29" s="1"/>
  <c r="AH10" i="29" s="1"/>
  <c r="E10" i="29"/>
  <c r="D10" i="29"/>
  <c r="AG9" i="29"/>
  <c r="E9" i="29"/>
  <c r="G9" i="29" s="1"/>
  <c r="D9" i="29"/>
  <c r="AG8" i="29"/>
  <c r="E8" i="29"/>
  <c r="G8" i="29" s="1"/>
  <c r="D8" i="29"/>
  <c r="A8" i="29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G7" i="29"/>
  <c r="D7" i="29"/>
  <c r="E7" i="29" s="1"/>
  <c r="G7" i="29" s="1"/>
  <c r="C6" i="29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AH6" i="29" s="1"/>
  <c r="B6" i="29"/>
  <c r="AE23" i="28"/>
  <c r="AC23" i="28"/>
  <c r="AA23" i="28"/>
  <c r="Y23" i="28"/>
  <c r="W23" i="28"/>
  <c r="U23" i="28"/>
  <c r="S23" i="28"/>
  <c r="Q23" i="28"/>
  <c r="P23" i="28"/>
  <c r="O23" i="28"/>
  <c r="M23" i="28"/>
  <c r="K23" i="28"/>
  <c r="I23" i="28"/>
  <c r="AF22" i="28"/>
  <c r="AD22" i="28"/>
  <c r="AB22" i="28"/>
  <c r="Z22" i="28"/>
  <c r="X22" i="28"/>
  <c r="V22" i="28"/>
  <c r="T22" i="28"/>
  <c r="R22" i="28"/>
  <c r="P22" i="28"/>
  <c r="N22" i="28"/>
  <c r="L22" i="28"/>
  <c r="J22" i="28"/>
  <c r="AF21" i="28"/>
  <c r="AD21" i="28"/>
  <c r="AB21" i="28"/>
  <c r="Z21" i="28"/>
  <c r="X21" i="28"/>
  <c r="V21" i="28"/>
  <c r="T21" i="28"/>
  <c r="R21" i="28"/>
  <c r="P21" i="28"/>
  <c r="N21" i="28"/>
  <c r="L21" i="28"/>
  <c r="J21" i="28"/>
  <c r="J23" i="28" s="1"/>
  <c r="AF20" i="28"/>
  <c r="AD20" i="28"/>
  <c r="AB20" i="28"/>
  <c r="AB23" i="28" s="1"/>
  <c r="Z20" i="28"/>
  <c r="X20" i="28"/>
  <c r="V20" i="28"/>
  <c r="T20" i="28"/>
  <c r="R20" i="28"/>
  <c r="R23" i="28" s="1"/>
  <c r="P20" i="28"/>
  <c r="N20" i="28"/>
  <c r="L20" i="28"/>
  <c r="L23" i="28" s="1"/>
  <c r="J20" i="28"/>
  <c r="AF19" i="28"/>
  <c r="AF23" i="28" s="1"/>
  <c r="AD19" i="28"/>
  <c r="AD23" i="28" s="1"/>
  <c r="AB19" i="28"/>
  <c r="Z19" i="28"/>
  <c r="Z23" i="28" s="1"/>
  <c r="X19" i="28"/>
  <c r="X23" i="28" s="1"/>
  <c r="V19" i="28"/>
  <c r="V23" i="28" s="1"/>
  <c r="T19" i="28"/>
  <c r="T23" i="28" s="1"/>
  <c r="R19" i="28"/>
  <c r="P19" i="28"/>
  <c r="N19" i="28"/>
  <c r="N23" i="28" s="1"/>
  <c r="L19" i="28"/>
  <c r="J19" i="28"/>
  <c r="AC27" i="28"/>
  <c r="AC28" i="28" s="1"/>
  <c r="P27" i="28"/>
  <c r="P28" i="28" s="1"/>
  <c r="M27" i="28"/>
  <c r="M28" i="28" s="1"/>
  <c r="AG16" i="28"/>
  <c r="D16" i="28"/>
  <c r="E16" i="28" s="1"/>
  <c r="G16" i="28" s="1"/>
  <c r="AG15" i="28"/>
  <c r="D15" i="28"/>
  <c r="E15" i="28" s="1"/>
  <c r="G15" i="28" s="1"/>
  <c r="AG14" i="28"/>
  <c r="D14" i="28"/>
  <c r="E14" i="28" s="1"/>
  <c r="G14" i="28" s="1"/>
  <c r="AG13" i="28"/>
  <c r="D13" i="28"/>
  <c r="E13" i="28" s="1"/>
  <c r="G13" i="28" s="1"/>
  <c r="S13" i="28" s="1"/>
  <c r="AH13" i="28" s="1"/>
  <c r="AG12" i="28"/>
  <c r="D12" i="28"/>
  <c r="E12" i="28" s="1"/>
  <c r="G12" i="28" s="1"/>
  <c r="AG11" i="28"/>
  <c r="D11" i="28"/>
  <c r="E11" i="28" s="1"/>
  <c r="G11" i="28" s="1"/>
  <c r="AG10" i="28"/>
  <c r="G10" i="28"/>
  <c r="O10" i="28" s="1"/>
  <c r="AH10" i="28" s="1"/>
  <c r="E10" i="28"/>
  <c r="D10" i="28"/>
  <c r="AG9" i="28"/>
  <c r="E9" i="28"/>
  <c r="G9" i="28" s="1"/>
  <c r="D9" i="28"/>
  <c r="AG8" i="28"/>
  <c r="D8" i="28"/>
  <c r="E8" i="28" s="1"/>
  <c r="G8" i="28" s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G7" i="28"/>
  <c r="D7" i="28"/>
  <c r="E7" i="28" s="1"/>
  <c r="G7" i="28" s="1"/>
  <c r="B6" i="28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F6" i="28" s="1"/>
  <c r="AG6" i="28" s="1"/>
  <c r="AH6" i="28" s="1"/>
  <c r="K27" i="26"/>
  <c r="K28" i="26" s="1"/>
  <c r="AE23" i="26"/>
  <c r="AC23" i="26"/>
  <c r="AA23" i="26"/>
  <c r="Y23" i="26"/>
  <c r="W23" i="26"/>
  <c r="U23" i="26"/>
  <c r="S23" i="26"/>
  <c r="Q23" i="26"/>
  <c r="O23" i="26"/>
  <c r="M23" i="26"/>
  <c r="M27" i="26" s="1"/>
  <c r="M28" i="26" s="1"/>
  <c r="K23" i="26"/>
  <c r="I23" i="26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P23" i="26" s="1"/>
  <c r="N21" i="26"/>
  <c r="L21" i="26"/>
  <c r="J21" i="26"/>
  <c r="AF20" i="26"/>
  <c r="AD20" i="26"/>
  <c r="AB20" i="26"/>
  <c r="Z20" i="26"/>
  <c r="X20" i="26"/>
  <c r="V20" i="26"/>
  <c r="V23" i="26" s="1"/>
  <c r="T20" i="26"/>
  <c r="R20" i="26"/>
  <c r="R23" i="26" s="1"/>
  <c r="P20" i="26"/>
  <c r="N20" i="26"/>
  <c r="L20" i="26"/>
  <c r="L23" i="26" s="1"/>
  <c r="J20" i="26"/>
  <c r="AF19" i="26"/>
  <c r="AF23" i="26" s="1"/>
  <c r="AD19" i="26"/>
  <c r="AD23" i="26" s="1"/>
  <c r="AD27" i="26" s="1"/>
  <c r="AD28" i="26" s="1"/>
  <c r="AB19" i="26"/>
  <c r="AB23" i="26" s="1"/>
  <c r="Z19" i="26"/>
  <c r="Z23" i="26" s="1"/>
  <c r="X19" i="26"/>
  <c r="X23" i="26" s="1"/>
  <c r="V19" i="26"/>
  <c r="T19" i="26"/>
  <c r="T23" i="26" s="1"/>
  <c r="R19" i="26"/>
  <c r="P19" i="26"/>
  <c r="N19" i="26"/>
  <c r="N23" i="26" s="1"/>
  <c r="L19" i="26"/>
  <c r="J19" i="26"/>
  <c r="J23" i="26" s="1"/>
  <c r="AF27" i="26"/>
  <c r="AF28" i="26" s="1"/>
  <c r="AE27" i="26"/>
  <c r="AE28" i="26" s="1"/>
  <c r="AC27" i="26"/>
  <c r="AC28" i="26" s="1"/>
  <c r="AB27" i="26"/>
  <c r="AB28" i="26" s="1"/>
  <c r="X27" i="26"/>
  <c r="X28" i="26" s="1"/>
  <c r="P27" i="26"/>
  <c r="P28" i="26" s="1"/>
  <c r="N27" i="26"/>
  <c r="N28" i="26" s="1"/>
  <c r="I27" i="26"/>
  <c r="AG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G13" i="26"/>
  <c r="E13" i="26"/>
  <c r="G13" i="26" s="1"/>
  <c r="S13" i="26" s="1"/>
  <c r="AH13" i="26" s="1"/>
  <c r="D13" i="26"/>
  <c r="AG12" i="26"/>
  <c r="D12" i="26"/>
  <c r="E12" i="26" s="1"/>
  <c r="G12" i="26" s="1"/>
  <c r="AG11" i="26"/>
  <c r="D11" i="26"/>
  <c r="E11" i="26" s="1"/>
  <c r="G11" i="26" s="1"/>
  <c r="AG10" i="26"/>
  <c r="G10" i="26"/>
  <c r="O10" i="26" s="1"/>
  <c r="AH10" i="26" s="1"/>
  <c r="E10" i="26"/>
  <c r="D10" i="26"/>
  <c r="AG9" i="26"/>
  <c r="E9" i="26"/>
  <c r="G9" i="26" s="1"/>
  <c r="D9" i="26"/>
  <c r="AG8" i="26"/>
  <c r="E8" i="26"/>
  <c r="G8" i="26" s="1"/>
  <c r="D8" i="26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K27" i="27"/>
  <c r="K28" i="27" s="1"/>
  <c r="AE23" i="27"/>
  <c r="AC23" i="27"/>
  <c r="AA23" i="27"/>
  <c r="Y23" i="27"/>
  <c r="W23" i="27"/>
  <c r="U23" i="27"/>
  <c r="S23" i="27"/>
  <c r="Q23" i="27"/>
  <c r="O23" i="27"/>
  <c r="M23" i="27"/>
  <c r="L23" i="27"/>
  <c r="K23" i="27"/>
  <c r="J23" i="27"/>
  <c r="I23" i="27"/>
  <c r="AF22" i="27"/>
  <c r="AD22" i="27"/>
  <c r="AB22" i="27"/>
  <c r="Z22" i="27"/>
  <c r="X22" i="27"/>
  <c r="V22" i="27"/>
  <c r="T22" i="27"/>
  <c r="R22" i="27"/>
  <c r="P22" i="27"/>
  <c r="N22" i="27"/>
  <c r="L22" i="27"/>
  <c r="J22" i="27"/>
  <c r="AF21" i="27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D20" i="27"/>
  <c r="AB20" i="27"/>
  <c r="Z20" i="27"/>
  <c r="X20" i="27"/>
  <c r="V20" i="27"/>
  <c r="V23" i="27" s="1"/>
  <c r="T20" i="27"/>
  <c r="R20" i="27"/>
  <c r="P20" i="27"/>
  <c r="N20" i="27"/>
  <c r="L20" i="27"/>
  <c r="J20" i="27"/>
  <c r="AF19" i="27"/>
  <c r="AF23" i="27" s="1"/>
  <c r="AF27" i="27" s="1"/>
  <c r="AF28" i="27" s="1"/>
  <c r="AD19" i="27"/>
  <c r="AD23" i="27" s="1"/>
  <c r="AD27" i="27" s="1"/>
  <c r="AD28" i="27" s="1"/>
  <c r="AB19" i="27"/>
  <c r="AB23" i="27" s="1"/>
  <c r="Z19" i="27"/>
  <c r="Z23" i="27" s="1"/>
  <c r="X19" i="27"/>
  <c r="X23" i="27" s="1"/>
  <c r="V19" i="27"/>
  <c r="T19" i="27"/>
  <c r="T23" i="27" s="1"/>
  <c r="T27" i="27" s="1"/>
  <c r="T28" i="27" s="1"/>
  <c r="R19" i="27"/>
  <c r="R23" i="27" s="1"/>
  <c r="P19" i="27"/>
  <c r="P23" i="27" s="1"/>
  <c r="N19" i="27"/>
  <c r="N23" i="27" s="1"/>
  <c r="L19" i="27"/>
  <c r="J19" i="27"/>
  <c r="AE27" i="27"/>
  <c r="AE28" i="27" s="1"/>
  <c r="AC27" i="27"/>
  <c r="AC28" i="27" s="1"/>
  <c r="AB27" i="27"/>
  <c r="AB28" i="27" s="1"/>
  <c r="X27" i="27"/>
  <c r="X28" i="27" s="1"/>
  <c r="P27" i="27"/>
  <c r="P28" i="27" s="1"/>
  <c r="N27" i="27"/>
  <c r="N28" i="27" s="1"/>
  <c r="M27" i="27"/>
  <c r="M28" i="27" s="1"/>
  <c r="L27" i="27"/>
  <c r="L28" i="27" s="1"/>
  <c r="J27" i="27"/>
  <c r="J28" i="27" s="1"/>
  <c r="I27" i="27"/>
  <c r="AG16" i="27"/>
  <c r="D16" i="27"/>
  <c r="E16" i="27" s="1"/>
  <c r="G16" i="27" s="1"/>
  <c r="AG15" i="27"/>
  <c r="D15" i="27"/>
  <c r="E15" i="27" s="1"/>
  <c r="G15" i="27" s="1"/>
  <c r="AG14" i="27"/>
  <c r="D14" i="27"/>
  <c r="E14" i="27" s="1"/>
  <c r="G14" i="27" s="1"/>
  <c r="AG13" i="27"/>
  <c r="D13" i="27"/>
  <c r="E13" i="27" s="1"/>
  <c r="G13" i="27" s="1"/>
  <c r="S13" i="27" s="1"/>
  <c r="AH13" i="27" s="1"/>
  <c r="AG12" i="27"/>
  <c r="D12" i="27"/>
  <c r="E12" i="27" s="1"/>
  <c r="G12" i="27" s="1"/>
  <c r="AG11" i="27"/>
  <c r="D11" i="27"/>
  <c r="E11" i="27" s="1"/>
  <c r="G11" i="27" s="1"/>
  <c r="AG10" i="27"/>
  <c r="G10" i="27"/>
  <c r="O10" i="27" s="1"/>
  <c r="AH10" i="27" s="1"/>
  <c r="E10" i="27"/>
  <c r="D10" i="27"/>
  <c r="AG9" i="27"/>
  <c r="D9" i="27"/>
  <c r="E9" i="27" s="1"/>
  <c r="G9" i="27" s="1"/>
  <c r="AG8" i="27"/>
  <c r="E8" i="27"/>
  <c r="G8" i="27" s="1"/>
  <c r="D8" i="27"/>
  <c r="A8" i="27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G7" i="27"/>
  <c r="D7" i="27"/>
  <c r="E7" i="27" s="1"/>
  <c r="G7" i="27" s="1"/>
  <c r="B6" i="27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F6" i="27" s="1"/>
  <c r="AG6" i="27" s="1"/>
  <c r="AH6" i="27" s="1"/>
  <c r="AE23" i="24"/>
  <c r="AC23" i="24"/>
  <c r="AA23" i="24"/>
  <c r="Y23" i="24"/>
  <c r="W23" i="24"/>
  <c r="U23" i="24"/>
  <c r="S23" i="24"/>
  <c r="Q23" i="24"/>
  <c r="O23" i="24"/>
  <c r="M23" i="24"/>
  <c r="K23" i="24"/>
  <c r="K27" i="24" s="1"/>
  <c r="K28" i="24" s="1"/>
  <c r="I23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F23" i="24" s="1"/>
  <c r="AD19" i="24"/>
  <c r="AD23" i="24" s="1"/>
  <c r="AD27" i="24" s="1"/>
  <c r="AD28" i="24" s="1"/>
  <c r="AB19" i="24"/>
  <c r="AB23" i="24" s="1"/>
  <c r="Z19" i="24"/>
  <c r="X19" i="24"/>
  <c r="X23" i="24" s="1"/>
  <c r="V19" i="24"/>
  <c r="V23" i="24" s="1"/>
  <c r="T19" i="24"/>
  <c r="T23" i="24" s="1"/>
  <c r="R19" i="24"/>
  <c r="R23" i="24" s="1"/>
  <c r="P19" i="24"/>
  <c r="N19" i="24"/>
  <c r="N23" i="24" s="1"/>
  <c r="L19" i="24"/>
  <c r="J19" i="24"/>
  <c r="AF27" i="24"/>
  <c r="AF28" i="24" s="1"/>
  <c r="AE27" i="24"/>
  <c r="AE28" i="24" s="1"/>
  <c r="AC27" i="24"/>
  <c r="AC28" i="24" s="1"/>
  <c r="X27" i="24"/>
  <c r="X28" i="24" s="1"/>
  <c r="T27" i="24"/>
  <c r="T28" i="24" s="1"/>
  <c r="N27" i="24"/>
  <c r="N28" i="24" s="1"/>
  <c r="M27" i="24"/>
  <c r="M28" i="24" s="1"/>
  <c r="I27" i="24"/>
  <c r="AG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AG13" i="24"/>
  <c r="D13" i="24"/>
  <c r="E13" i="24" s="1"/>
  <c r="G13" i="24" s="1"/>
  <c r="S13" i="24" s="1"/>
  <c r="AH13" i="24" s="1"/>
  <c r="AG12" i="24"/>
  <c r="D12" i="24"/>
  <c r="E12" i="24" s="1"/>
  <c r="G12" i="24" s="1"/>
  <c r="AG11" i="24"/>
  <c r="D11" i="24"/>
  <c r="E11" i="24" s="1"/>
  <c r="G11" i="24" s="1"/>
  <c r="AG10" i="24"/>
  <c r="D10" i="24"/>
  <c r="E10" i="24" s="1"/>
  <c r="G10" i="24" s="1"/>
  <c r="O10" i="24" s="1"/>
  <c r="AH10" i="24" s="1"/>
  <c r="AG9" i="24"/>
  <c r="E9" i="24"/>
  <c r="G9" i="24" s="1"/>
  <c r="D9" i="24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G7" i="24"/>
  <c r="D7" i="24"/>
  <c r="E7" i="24" s="1"/>
  <c r="G7" i="24" s="1"/>
  <c r="B6" i="24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AE23" i="18"/>
  <c r="AC23" i="18"/>
  <c r="AC27" i="18" s="1"/>
  <c r="AC28" i="18" s="1"/>
  <c r="AA23" i="18"/>
  <c r="Y23" i="18"/>
  <c r="W23" i="18"/>
  <c r="U23" i="18"/>
  <c r="S23" i="18"/>
  <c r="Q23" i="18"/>
  <c r="O23" i="18"/>
  <c r="M23" i="18"/>
  <c r="K23" i="18"/>
  <c r="K27" i="18" s="1"/>
  <c r="K28" i="18" s="1"/>
  <c r="I23" i="18"/>
  <c r="AF22" i="18"/>
  <c r="AD22" i="18"/>
  <c r="AB22" i="18"/>
  <c r="Z22" i="18"/>
  <c r="X22" i="18"/>
  <c r="V22" i="18"/>
  <c r="T22" i="18"/>
  <c r="R22" i="18"/>
  <c r="P22" i="18"/>
  <c r="N22" i="18"/>
  <c r="L22" i="18"/>
  <c r="J22" i="18"/>
  <c r="AF21" i="18"/>
  <c r="AD21" i="18"/>
  <c r="AB21" i="18"/>
  <c r="Z21" i="18"/>
  <c r="X21" i="18"/>
  <c r="V21" i="18"/>
  <c r="T21" i="18"/>
  <c r="R21" i="18"/>
  <c r="P21" i="18"/>
  <c r="N21" i="18"/>
  <c r="L21" i="18"/>
  <c r="J21" i="18"/>
  <c r="AF20" i="18"/>
  <c r="AD20" i="18"/>
  <c r="AB20" i="18"/>
  <c r="Z20" i="18"/>
  <c r="X20" i="18"/>
  <c r="V20" i="18"/>
  <c r="T20" i="18"/>
  <c r="R20" i="18"/>
  <c r="P20" i="18"/>
  <c r="N20" i="18"/>
  <c r="L20" i="18"/>
  <c r="J20" i="18"/>
  <c r="AF19" i="18"/>
  <c r="AF23" i="18" s="1"/>
  <c r="AD19" i="18"/>
  <c r="AD23" i="18" s="1"/>
  <c r="AD27" i="18" s="1"/>
  <c r="AD28" i="18" s="1"/>
  <c r="AB19" i="18"/>
  <c r="AB23" i="18" s="1"/>
  <c r="Z19" i="18"/>
  <c r="Z23" i="18" s="1"/>
  <c r="X19" i="18"/>
  <c r="X23" i="18" s="1"/>
  <c r="V19" i="18"/>
  <c r="T19" i="18"/>
  <c r="T23" i="18" s="1"/>
  <c r="R19" i="18"/>
  <c r="P19" i="18"/>
  <c r="N19" i="18"/>
  <c r="N23" i="18" s="1"/>
  <c r="N27" i="18" s="1"/>
  <c r="N28" i="18" s="1"/>
  <c r="L19" i="18"/>
  <c r="L23" i="18" s="1"/>
  <c r="L27" i="18" s="1"/>
  <c r="L28" i="18" s="1"/>
  <c r="J19" i="18"/>
  <c r="J23" i="18" s="1"/>
  <c r="AF27" i="18"/>
  <c r="AF28" i="18" s="1"/>
  <c r="AE27" i="18"/>
  <c r="AE28" i="18" s="1"/>
  <c r="Z27" i="18"/>
  <c r="Z28" i="18" s="1"/>
  <c r="X27" i="18"/>
  <c r="X28" i="18" s="1"/>
  <c r="T27" i="18"/>
  <c r="T28" i="18" s="1"/>
  <c r="M27" i="18"/>
  <c r="M28" i="18" s="1"/>
  <c r="I27" i="18"/>
  <c r="AG16" i="18"/>
  <c r="D16" i="18"/>
  <c r="E16" i="18" s="1"/>
  <c r="G16" i="18" s="1"/>
  <c r="AG15" i="18"/>
  <c r="D15" i="18"/>
  <c r="E15" i="18" s="1"/>
  <c r="G15" i="18" s="1"/>
  <c r="AG14" i="18"/>
  <c r="D14" i="18"/>
  <c r="E14" i="18" s="1"/>
  <c r="G14" i="18" s="1"/>
  <c r="AG13" i="18"/>
  <c r="D13" i="18"/>
  <c r="E13" i="18" s="1"/>
  <c r="G13" i="18" s="1"/>
  <c r="S13" i="18" s="1"/>
  <c r="AH13" i="18" s="1"/>
  <c r="AG12" i="18"/>
  <c r="D12" i="18"/>
  <c r="E12" i="18" s="1"/>
  <c r="G12" i="18" s="1"/>
  <c r="AG11" i="18"/>
  <c r="D11" i="18"/>
  <c r="E11" i="18" s="1"/>
  <c r="G11" i="18" s="1"/>
  <c r="AG10" i="18"/>
  <c r="D10" i="18"/>
  <c r="E10" i="18" s="1"/>
  <c r="G10" i="18" s="1"/>
  <c r="O10" i="18" s="1"/>
  <c r="AH10" i="18" s="1"/>
  <c r="AG9" i="18"/>
  <c r="E9" i="18"/>
  <c r="G9" i="18" s="1"/>
  <c r="D9" i="18"/>
  <c r="AG8" i="18"/>
  <c r="E8" i="18"/>
  <c r="G8" i="18" s="1"/>
  <c r="D8" i="18"/>
  <c r="A8" i="18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G7" i="18"/>
  <c r="D7" i="18"/>
  <c r="E7" i="18" s="1"/>
  <c r="G7" i="18" s="1"/>
  <c r="B6" i="18"/>
  <c r="C6" i="18" s="1"/>
  <c r="D6" i="18" s="1"/>
  <c r="E6" i="18" s="1"/>
  <c r="F6" i="18" s="1"/>
  <c r="G6" i="18" s="1"/>
  <c r="H6" i="18" s="1"/>
  <c r="I6" i="18" s="1"/>
  <c r="J6" i="18" s="1"/>
  <c r="K6" i="18" s="1"/>
  <c r="L6" i="18" s="1"/>
  <c r="M6" i="18" s="1"/>
  <c r="N6" i="18" s="1"/>
  <c r="O6" i="18" s="1"/>
  <c r="P6" i="18" s="1"/>
  <c r="Q6" i="18" s="1"/>
  <c r="R6" i="18" s="1"/>
  <c r="S6" i="18" s="1"/>
  <c r="T6" i="18" s="1"/>
  <c r="U6" i="18" s="1"/>
  <c r="V6" i="18" s="1"/>
  <c r="W6" i="18" s="1"/>
  <c r="X6" i="18" s="1"/>
  <c r="Y6" i="18" s="1"/>
  <c r="Z6" i="18" s="1"/>
  <c r="AA6" i="18" s="1"/>
  <c r="AB6" i="18" s="1"/>
  <c r="AC6" i="18" s="1"/>
  <c r="AD6" i="18" s="1"/>
  <c r="AE6" i="18" s="1"/>
  <c r="AF6" i="18" s="1"/>
  <c r="AG6" i="18" s="1"/>
  <c r="AH6" i="18" s="1"/>
  <c r="AE23" i="11"/>
  <c r="AE27" i="11" s="1"/>
  <c r="AE28" i="11" s="1"/>
  <c r="AC23" i="11"/>
  <c r="AC27" i="11" s="1"/>
  <c r="AC28" i="11" s="1"/>
  <c r="AA23" i="11"/>
  <c r="Y23" i="11"/>
  <c r="W23" i="11"/>
  <c r="U23" i="11"/>
  <c r="S23" i="11"/>
  <c r="Q23" i="11"/>
  <c r="O23" i="11"/>
  <c r="M23" i="11"/>
  <c r="K23" i="11"/>
  <c r="K27" i="11" s="1"/>
  <c r="K28" i="11" s="1"/>
  <c r="I23" i="11"/>
  <c r="I27" i="11" s="1"/>
  <c r="I28" i="11" s="1"/>
  <c r="AF22" i="11"/>
  <c r="AD22" i="11"/>
  <c r="AB22" i="11"/>
  <c r="Z22" i="11"/>
  <c r="X22" i="11"/>
  <c r="V22" i="11"/>
  <c r="T22" i="11"/>
  <c r="R22" i="11"/>
  <c r="P22" i="11"/>
  <c r="N22" i="11"/>
  <c r="L22" i="11"/>
  <c r="J22" i="11"/>
  <c r="AF21" i="11"/>
  <c r="AD21" i="11"/>
  <c r="AB21" i="11"/>
  <c r="Z21" i="11"/>
  <c r="X21" i="11"/>
  <c r="V21" i="11"/>
  <c r="T21" i="11"/>
  <c r="R21" i="11"/>
  <c r="P21" i="11"/>
  <c r="N21" i="11"/>
  <c r="L21" i="11"/>
  <c r="J21" i="11"/>
  <c r="AF20" i="11"/>
  <c r="AD20" i="11"/>
  <c r="AB20" i="11"/>
  <c r="Z20" i="11"/>
  <c r="X20" i="11"/>
  <c r="V20" i="11"/>
  <c r="T20" i="11"/>
  <c r="R20" i="11"/>
  <c r="P20" i="11"/>
  <c r="N20" i="11"/>
  <c r="L20" i="11"/>
  <c r="J20" i="11"/>
  <c r="AF19" i="11"/>
  <c r="AF23" i="11" s="1"/>
  <c r="AD19" i="11"/>
  <c r="AD23" i="11" s="1"/>
  <c r="AB19" i="11"/>
  <c r="Z19" i="11"/>
  <c r="Z23" i="11" s="1"/>
  <c r="X19" i="11"/>
  <c r="X23" i="11" s="1"/>
  <c r="X27" i="11" s="1"/>
  <c r="X28" i="11" s="1"/>
  <c r="V19" i="11"/>
  <c r="V23" i="11" s="1"/>
  <c r="T19" i="11"/>
  <c r="T23" i="11" s="1"/>
  <c r="R19" i="11"/>
  <c r="P19" i="11"/>
  <c r="N19" i="11"/>
  <c r="L19" i="11"/>
  <c r="L23" i="11" s="1"/>
  <c r="J19" i="11"/>
  <c r="J23" i="11" s="1"/>
  <c r="J27" i="11" s="1"/>
  <c r="J28" i="11" s="1"/>
  <c r="AF27" i="11"/>
  <c r="AF28" i="11" s="1"/>
  <c r="Z27" i="11"/>
  <c r="Z28" i="11" s="1"/>
  <c r="M27" i="11"/>
  <c r="M28" i="11" s="1"/>
  <c r="L27" i="11"/>
  <c r="L28" i="11" s="1"/>
  <c r="AG16" i="11"/>
  <c r="D16" i="11"/>
  <c r="E16" i="11" s="1"/>
  <c r="G16" i="11" s="1"/>
  <c r="AG15" i="11"/>
  <c r="D15" i="11"/>
  <c r="E15" i="11" s="1"/>
  <c r="G15" i="11" s="1"/>
  <c r="AG14" i="11"/>
  <c r="D14" i="11"/>
  <c r="E14" i="11" s="1"/>
  <c r="G14" i="11" s="1"/>
  <c r="AG13" i="11"/>
  <c r="E13" i="11"/>
  <c r="G13" i="11" s="1"/>
  <c r="S13" i="11" s="1"/>
  <c r="AH13" i="11" s="1"/>
  <c r="D13" i="11"/>
  <c r="AG12" i="11"/>
  <c r="D12" i="11"/>
  <c r="E12" i="11" s="1"/>
  <c r="G12" i="11" s="1"/>
  <c r="AG11" i="11"/>
  <c r="D11" i="11"/>
  <c r="E11" i="11" s="1"/>
  <c r="G11" i="11" s="1"/>
  <c r="AG10" i="11"/>
  <c r="D10" i="11"/>
  <c r="E10" i="11" s="1"/>
  <c r="G10" i="11" s="1"/>
  <c r="O10" i="11" s="1"/>
  <c r="AH10" i="11" s="1"/>
  <c r="AG9" i="11"/>
  <c r="D9" i="11"/>
  <c r="E9" i="11" s="1"/>
  <c r="G9" i="11" s="1"/>
  <c r="AG8" i="11"/>
  <c r="D8" i="11"/>
  <c r="E8" i="11" s="1"/>
  <c r="G8" i="11" s="1"/>
  <c r="U8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G7" i="11"/>
  <c r="D7" i="11"/>
  <c r="E7" i="11" s="1"/>
  <c r="G7" i="11" s="1"/>
  <c r="B6" i="11"/>
  <c r="C6" i="11" s="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6" i="11" s="1"/>
  <c r="AE23" i="10"/>
  <c r="AC23" i="10"/>
  <c r="AA23" i="10"/>
  <c r="Y23" i="10"/>
  <c r="W23" i="10"/>
  <c r="U23" i="10"/>
  <c r="S23" i="10"/>
  <c r="Q23" i="10"/>
  <c r="O23" i="10"/>
  <c r="M23" i="10"/>
  <c r="K23" i="10"/>
  <c r="I23" i="10"/>
  <c r="I27" i="10" s="1"/>
  <c r="AF22" i="10"/>
  <c r="AD22" i="10"/>
  <c r="AB22" i="10"/>
  <c r="Z22" i="10"/>
  <c r="X22" i="10"/>
  <c r="V22" i="10"/>
  <c r="T22" i="10"/>
  <c r="R22" i="10"/>
  <c r="P22" i="10"/>
  <c r="N22" i="10"/>
  <c r="L22" i="10"/>
  <c r="J22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AF19" i="10"/>
  <c r="AD19" i="10"/>
  <c r="AD23" i="10" s="1"/>
  <c r="AB19" i="10"/>
  <c r="AB23" i="10" s="1"/>
  <c r="Z19" i="10"/>
  <c r="X19" i="10"/>
  <c r="V19" i="10"/>
  <c r="T19" i="10"/>
  <c r="T23" i="10" s="1"/>
  <c r="R19" i="10"/>
  <c r="P19" i="10"/>
  <c r="N19" i="10"/>
  <c r="L19" i="10"/>
  <c r="L23" i="10" s="1"/>
  <c r="L27" i="10" s="1"/>
  <c r="L28" i="10" s="1"/>
  <c r="J19" i="10"/>
  <c r="J23" i="10" s="1"/>
  <c r="AE27" i="10"/>
  <c r="AE28" i="10" s="1"/>
  <c r="M27" i="10"/>
  <c r="M28" i="10" s="1"/>
  <c r="AG16" i="10"/>
  <c r="D16" i="10"/>
  <c r="E16" i="10" s="1"/>
  <c r="G16" i="10" s="1"/>
  <c r="AG15" i="10"/>
  <c r="D15" i="10"/>
  <c r="E15" i="10" s="1"/>
  <c r="G15" i="10" s="1"/>
  <c r="AG14" i="10"/>
  <c r="D14" i="10"/>
  <c r="E14" i="10" s="1"/>
  <c r="G14" i="10" s="1"/>
  <c r="AG13" i="10"/>
  <c r="D13" i="10"/>
  <c r="E13" i="10" s="1"/>
  <c r="G13" i="10" s="1"/>
  <c r="S13" i="10" s="1"/>
  <c r="AH13" i="10" s="1"/>
  <c r="AG12" i="10"/>
  <c r="G12" i="10"/>
  <c r="U12" i="10" s="1"/>
  <c r="E12" i="10"/>
  <c r="D12" i="10"/>
  <c r="AG11" i="10"/>
  <c r="D11" i="10"/>
  <c r="E11" i="10" s="1"/>
  <c r="G11" i="10" s="1"/>
  <c r="AG10" i="10"/>
  <c r="D10" i="10"/>
  <c r="E10" i="10" s="1"/>
  <c r="G10" i="10" s="1"/>
  <c r="O10" i="10" s="1"/>
  <c r="AH10" i="10" s="1"/>
  <c r="AG9" i="10"/>
  <c r="D9" i="10"/>
  <c r="E9" i="10" s="1"/>
  <c r="G9" i="10" s="1"/>
  <c r="AG8" i="10"/>
  <c r="D8" i="10"/>
  <c r="E8" i="10" s="1"/>
  <c r="G8" i="10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G7" i="10"/>
  <c r="D7" i="10"/>
  <c r="E7" i="10" s="1"/>
  <c r="G7" i="10" s="1"/>
  <c r="B6" i="10"/>
  <c r="C6" i="10" s="1"/>
  <c r="D6" i="10" s="1"/>
  <c r="E6" i="10" s="1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E6" i="10" s="1"/>
  <c r="AF6" i="10" s="1"/>
  <c r="AG6" i="10" s="1"/>
  <c r="AH6" i="10" s="1"/>
  <c r="AE23" i="13"/>
  <c r="AE27" i="13" s="1"/>
  <c r="AE28" i="13" s="1"/>
  <c r="AC23" i="13"/>
  <c r="AA23" i="13"/>
  <c r="Y23" i="13"/>
  <c r="W23" i="13"/>
  <c r="U23" i="13"/>
  <c r="S23" i="13"/>
  <c r="Q23" i="13"/>
  <c r="O23" i="13"/>
  <c r="M23" i="13"/>
  <c r="K23" i="13"/>
  <c r="K27" i="13" s="1"/>
  <c r="K28" i="13" s="1"/>
  <c r="I23" i="13"/>
  <c r="I27" i="13" s="1"/>
  <c r="I28" i="13" s="1"/>
  <c r="AF22" i="13"/>
  <c r="AD22" i="13"/>
  <c r="AB22" i="13"/>
  <c r="Z22" i="13"/>
  <c r="X22" i="13"/>
  <c r="V22" i="13"/>
  <c r="T22" i="13"/>
  <c r="R22" i="13"/>
  <c r="P22" i="13"/>
  <c r="N22" i="13"/>
  <c r="L22" i="13"/>
  <c r="J22" i="13"/>
  <c r="AF21" i="13"/>
  <c r="AD21" i="13"/>
  <c r="AB21" i="13"/>
  <c r="Z21" i="13"/>
  <c r="X21" i="13"/>
  <c r="V21" i="13"/>
  <c r="T21" i="13"/>
  <c r="R21" i="13"/>
  <c r="P21" i="13"/>
  <c r="N21" i="13"/>
  <c r="L21" i="13"/>
  <c r="J21" i="13"/>
  <c r="AF20" i="13"/>
  <c r="AD20" i="13"/>
  <c r="AB20" i="13"/>
  <c r="Z20" i="13"/>
  <c r="X20" i="13"/>
  <c r="V20" i="13"/>
  <c r="T20" i="13"/>
  <c r="R20" i="13"/>
  <c r="P20" i="13"/>
  <c r="N20" i="13"/>
  <c r="L20" i="13"/>
  <c r="J20" i="13"/>
  <c r="AF19" i="13"/>
  <c r="AF23" i="13" s="1"/>
  <c r="AD19" i="13"/>
  <c r="AD23" i="13" s="1"/>
  <c r="AD27" i="13" s="1"/>
  <c r="AD28" i="13" s="1"/>
  <c r="AB19" i="13"/>
  <c r="AB23" i="13" s="1"/>
  <c r="AB27" i="13" s="1"/>
  <c r="AB28" i="13" s="1"/>
  <c r="Z19" i="13"/>
  <c r="Z23" i="13" s="1"/>
  <c r="X19" i="13"/>
  <c r="X23" i="13" s="1"/>
  <c r="V19" i="13"/>
  <c r="T19" i="13"/>
  <c r="T23" i="13" s="1"/>
  <c r="R19" i="13"/>
  <c r="P19" i="13"/>
  <c r="N19" i="13"/>
  <c r="N23" i="13" s="1"/>
  <c r="N27" i="13" s="1"/>
  <c r="N28" i="13" s="1"/>
  <c r="L19" i="13"/>
  <c r="J19" i="13"/>
  <c r="J23" i="13" s="1"/>
  <c r="J27" i="13" s="1"/>
  <c r="J28" i="13" s="1"/>
  <c r="AF27" i="13"/>
  <c r="AF28" i="13" s="1"/>
  <c r="AC27" i="13"/>
  <c r="AC28" i="13" s="1"/>
  <c r="Z27" i="13"/>
  <c r="Z28" i="13" s="1"/>
  <c r="X27" i="13"/>
  <c r="X28" i="13" s="1"/>
  <c r="T27" i="13"/>
  <c r="T28" i="13" s="1"/>
  <c r="M27" i="13"/>
  <c r="M28" i="13" s="1"/>
  <c r="AG16" i="13"/>
  <c r="D16" i="13"/>
  <c r="E16" i="13" s="1"/>
  <c r="G16" i="13" s="1"/>
  <c r="AG15" i="13"/>
  <c r="D15" i="13"/>
  <c r="E15" i="13" s="1"/>
  <c r="G15" i="13" s="1"/>
  <c r="AG14" i="13"/>
  <c r="D14" i="13"/>
  <c r="E14" i="13" s="1"/>
  <c r="G14" i="13" s="1"/>
  <c r="AG13" i="13"/>
  <c r="E13" i="13"/>
  <c r="G13" i="13" s="1"/>
  <c r="S13" i="13" s="1"/>
  <c r="AH13" i="13" s="1"/>
  <c r="D13" i="13"/>
  <c r="AG12" i="13"/>
  <c r="D12" i="13"/>
  <c r="E12" i="13" s="1"/>
  <c r="G12" i="13" s="1"/>
  <c r="AG11" i="13"/>
  <c r="D11" i="13"/>
  <c r="E11" i="13" s="1"/>
  <c r="G11" i="13" s="1"/>
  <c r="AG10" i="13"/>
  <c r="E10" i="13"/>
  <c r="G10" i="13" s="1"/>
  <c r="O10" i="13" s="1"/>
  <c r="AH10" i="13" s="1"/>
  <c r="D10" i="13"/>
  <c r="AG9" i="13"/>
  <c r="D9" i="13"/>
  <c r="E9" i="13" s="1"/>
  <c r="G9" i="13" s="1"/>
  <c r="AG8" i="13"/>
  <c r="D8" i="13"/>
  <c r="E8" i="13" s="1"/>
  <c r="G8" i="13" s="1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G7" i="13"/>
  <c r="D7" i="13"/>
  <c r="E7" i="13" s="1"/>
  <c r="G7" i="13" s="1"/>
  <c r="B6" i="13"/>
  <c r="C6" i="13" s="1"/>
  <c r="D6" i="13" s="1"/>
  <c r="E6" i="13" s="1"/>
  <c r="F6" i="13" s="1"/>
  <c r="G6" i="13" s="1"/>
  <c r="H6" i="13" s="1"/>
  <c r="I6" i="13" s="1"/>
  <c r="J6" i="13" s="1"/>
  <c r="K6" i="13" s="1"/>
  <c r="L6" i="13" s="1"/>
  <c r="M6" i="13" s="1"/>
  <c r="N6" i="13" s="1"/>
  <c r="O6" i="13" s="1"/>
  <c r="P6" i="13" s="1"/>
  <c r="Q6" i="13" s="1"/>
  <c r="R6" i="13" s="1"/>
  <c r="S6" i="13" s="1"/>
  <c r="T6" i="13" s="1"/>
  <c r="U6" i="13" s="1"/>
  <c r="V6" i="13" s="1"/>
  <c r="W6" i="13" s="1"/>
  <c r="X6" i="13" s="1"/>
  <c r="Y6" i="13" s="1"/>
  <c r="Z6" i="13" s="1"/>
  <c r="AA6" i="13" s="1"/>
  <c r="AB6" i="13" s="1"/>
  <c r="AC6" i="13" s="1"/>
  <c r="AD6" i="13" s="1"/>
  <c r="AE6" i="13" s="1"/>
  <c r="AF6" i="13" s="1"/>
  <c r="AG6" i="13" s="1"/>
  <c r="AH6" i="13" s="1"/>
  <c r="AE23" i="2"/>
  <c r="AC23" i="2"/>
  <c r="AC27" i="2" s="1"/>
  <c r="AC28" i="2" s="1"/>
  <c r="AA23" i="2"/>
  <c r="Y23" i="2"/>
  <c r="W23" i="2"/>
  <c r="U23" i="2"/>
  <c r="S23" i="2"/>
  <c r="Q23" i="2"/>
  <c r="P23" i="2"/>
  <c r="P27" i="2" s="1"/>
  <c r="P28" i="2" s="1"/>
  <c r="O23" i="2"/>
  <c r="M23" i="2"/>
  <c r="K23" i="2"/>
  <c r="K27" i="2" s="1"/>
  <c r="K28" i="2" s="1"/>
  <c r="I23" i="2"/>
  <c r="I27" i="2" s="1"/>
  <c r="AF22" i="2"/>
  <c r="AD22" i="2"/>
  <c r="AB22" i="2"/>
  <c r="Z22" i="2"/>
  <c r="X22" i="2"/>
  <c r="V22" i="2"/>
  <c r="T22" i="2"/>
  <c r="R22" i="2"/>
  <c r="P22" i="2"/>
  <c r="N22" i="2"/>
  <c r="L22" i="2"/>
  <c r="J22" i="2"/>
  <c r="AF21" i="2"/>
  <c r="AD21" i="2"/>
  <c r="AB21" i="2"/>
  <c r="Z21" i="2"/>
  <c r="X21" i="2"/>
  <c r="V21" i="2"/>
  <c r="T21" i="2"/>
  <c r="R21" i="2"/>
  <c r="P21" i="2"/>
  <c r="N21" i="2"/>
  <c r="L21" i="2"/>
  <c r="J21" i="2"/>
  <c r="AF20" i="2"/>
  <c r="AD20" i="2"/>
  <c r="AB20" i="2"/>
  <c r="Z20" i="2"/>
  <c r="X20" i="2"/>
  <c r="V20" i="2"/>
  <c r="T20" i="2"/>
  <c r="R20" i="2"/>
  <c r="P20" i="2"/>
  <c r="N20" i="2"/>
  <c r="L20" i="2"/>
  <c r="J20" i="2"/>
  <c r="AF19" i="2"/>
  <c r="AF23" i="2" s="1"/>
  <c r="AD19" i="2"/>
  <c r="AD23" i="2" s="1"/>
  <c r="AB19" i="2"/>
  <c r="Z19" i="2"/>
  <c r="Z23" i="2" s="1"/>
  <c r="X19" i="2"/>
  <c r="X23" i="2" s="1"/>
  <c r="X27" i="2" s="1"/>
  <c r="X28" i="2" s="1"/>
  <c r="V19" i="2"/>
  <c r="V23" i="2" s="1"/>
  <c r="T19" i="2"/>
  <c r="R19" i="2"/>
  <c r="R23" i="2" s="1"/>
  <c r="P19" i="2"/>
  <c r="N19" i="2"/>
  <c r="L19" i="2"/>
  <c r="L23" i="2" s="1"/>
  <c r="L27" i="2" s="1"/>
  <c r="L28" i="2" s="1"/>
  <c r="J19" i="2"/>
  <c r="AF27" i="2"/>
  <c r="AF28" i="2" s="1"/>
  <c r="AE27" i="2"/>
  <c r="AE28" i="2" s="1"/>
  <c r="AD27" i="2"/>
  <c r="AD28" i="2" s="1"/>
  <c r="Z27" i="2"/>
  <c r="Z28" i="2" s="1"/>
  <c r="M27" i="2"/>
  <c r="M28" i="2" s="1"/>
  <c r="AG16" i="2"/>
  <c r="D16" i="2"/>
  <c r="E16" i="2" s="1"/>
  <c r="G16" i="2" s="1"/>
  <c r="AG15" i="2"/>
  <c r="D15" i="2"/>
  <c r="E15" i="2" s="1"/>
  <c r="G15" i="2" s="1"/>
  <c r="AG14" i="2"/>
  <c r="D14" i="2"/>
  <c r="E14" i="2" s="1"/>
  <c r="G14" i="2" s="1"/>
  <c r="AG13" i="2"/>
  <c r="D13" i="2"/>
  <c r="E13" i="2" s="1"/>
  <c r="G13" i="2" s="1"/>
  <c r="S13" i="2" s="1"/>
  <c r="AH13" i="2" s="1"/>
  <c r="AG12" i="2"/>
  <c r="D12" i="2"/>
  <c r="E12" i="2" s="1"/>
  <c r="G12" i="2" s="1"/>
  <c r="AG11" i="2"/>
  <c r="D11" i="2"/>
  <c r="E11" i="2" s="1"/>
  <c r="G11" i="2" s="1"/>
  <c r="AG10" i="2"/>
  <c r="D10" i="2"/>
  <c r="E10" i="2" s="1"/>
  <c r="G10" i="2" s="1"/>
  <c r="O10" i="2" s="1"/>
  <c r="AH10" i="2" s="1"/>
  <c r="AG9" i="2"/>
  <c r="D9" i="2"/>
  <c r="E9" i="2" s="1"/>
  <c r="G9" i="2" s="1"/>
  <c r="AG8" i="2"/>
  <c r="D8" i="2"/>
  <c r="E8" i="2" s="1"/>
  <c r="G8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G7" i="2"/>
  <c r="D7" i="2"/>
  <c r="E7" i="2" s="1"/>
  <c r="G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B6" i="2"/>
  <c r="AE23" i="23"/>
  <c r="AE27" i="23" s="1"/>
  <c r="AE28" i="23" s="1"/>
  <c r="AC23" i="23"/>
  <c r="AA23" i="23"/>
  <c r="Y23" i="23"/>
  <c r="W23" i="23"/>
  <c r="U23" i="23"/>
  <c r="S23" i="23"/>
  <c r="Q23" i="23"/>
  <c r="O23" i="23"/>
  <c r="M23" i="23"/>
  <c r="K23" i="23"/>
  <c r="K27" i="23" s="1"/>
  <c r="K28" i="23" s="1"/>
  <c r="I23" i="23"/>
  <c r="I27" i="23" s="1"/>
  <c r="AF22" i="23"/>
  <c r="AD22" i="23"/>
  <c r="AB22" i="23"/>
  <c r="Z22" i="23"/>
  <c r="X22" i="23"/>
  <c r="V22" i="23"/>
  <c r="T22" i="23"/>
  <c r="R22" i="23"/>
  <c r="P22" i="23"/>
  <c r="N22" i="23"/>
  <c r="L22" i="23"/>
  <c r="J22" i="23"/>
  <c r="AF21" i="23"/>
  <c r="AD21" i="23"/>
  <c r="AB21" i="23"/>
  <c r="Z21" i="23"/>
  <c r="X21" i="23"/>
  <c r="V21" i="23"/>
  <c r="T21" i="23"/>
  <c r="R21" i="23"/>
  <c r="P21" i="23"/>
  <c r="N21" i="23"/>
  <c r="L21" i="23"/>
  <c r="J21" i="23"/>
  <c r="AF20" i="23"/>
  <c r="AD20" i="23"/>
  <c r="AB20" i="23"/>
  <c r="AB23" i="23" s="1"/>
  <c r="Z20" i="23"/>
  <c r="X20" i="23"/>
  <c r="V20" i="23"/>
  <c r="T20" i="23"/>
  <c r="R20" i="23"/>
  <c r="P20" i="23"/>
  <c r="N20" i="23"/>
  <c r="L20" i="23"/>
  <c r="J20" i="23"/>
  <c r="AF19" i="23"/>
  <c r="AF23" i="23" s="1"/>
  <c r="AD19" i="23"/>
  <c r="AD23" i="23" s="1"/>
  <c r="AB19" i="23"/>
  <c r="Z19" i="23"/>
  <c r="Z23" i="23" s="1"/>
  <c r="Z27" i="23" s="1"/>
  <c r="Z28" i="23" s="1"/>
  <c r="X19" i="23"/>
  <c r="X23" i="23" s="1"/>
  <c r="V19" i="23"/>
  <c r="V23" i="23" s="1"/>
  <c r="T19" i="23"/>
  <c r="T23" i="23" s="1"/>
  <c r="T27" i="23" s="1"/>
  <c r="T28" i="23" s="1"/>
  <c r="R19" i="23"/>
  <c r="P19" i="23"/>
  <c r="N19" i="23"/>
  <c r="N23" i="23" s="1"/>
  <c r="N27" i="23" s="1"/>
  <c r="N28" i="23" s="1"/>
  <c r="L19" i="23"/>
  <c r="L23" i="23" s="1"/>
  <c r="J19" i="23"/>
  <c r="J23" i="23" s="1"/>
  <c r="J27" i="23" s="1"/>
  <c r="J28" i="23" s="1"/>
  <c r="AF27" i="23"/>
  <c r="AF28" i="23" s="1"/>
  <c r="AD27" i="23"/>
  <c r="AD28" i="23" s="1"/>
  <c r="AC27" i="23"/>
  <c r="AC28" i="23" s="1"/>
  <c r="X27" i="23"/>
  <c r="X28" i="23" s="1"/>
  <c r="M27" i="23"/>
  <c r="M28" i="23" s="1"/>
  <c r="AG16" i="23"/>
  <c r="D16" i="23"/>
  <c r="E16" i="23" s="1"/>
  <c r="G16" i="23" s="1"/>
  <c r="AG15" i="23"/>
  <c r="D15" i="23"/>
  <c r="E15" i="23" s="1"/>
  <c r="G15" i="23" s="1"/>
  <c r="AG14" i="23"/>
  <c r="D14" i="23"/>
  <c r="E14" i="23" s="1"/>
  <c r="G14" i="23" s="1"/>
  <c r="AG13" i="23"/>
  <c r="D13" i="23"/>
  <c r="E13" i="23" s="1"/>
  <c r="G13" i="23" s="1"/>
  <c r="S13" i="23" s="1"/>
  <c r="AH13" i="23" s="1"/>
  <c r="AG12" i="23"/>
  <c r="D12" i="23"/>
  <c r="E12" i="23" s="1"/>
  <c r="G12" i="23" s="1"/>
  <c r="AG11" i="23"/>
  <c r="D11" i="23"/>
  <c r="E11" i="23" s="1"/>
  <c r="G11" i="23" s="1"/>
  <c r="AG10" i="23"/>
  <c r="E10" i="23"/>
  <c r="G10" i="23" s="1"/>
  <c r="O10" i="23" s="1"/>
  <c r="AH10" i="23" s="1"/>
  <c r="D10" i="23"/>
  <c r="AG9" i="23"/>
  <c r="D9" i="23"/>
  <c r="E9" i="23" s="1"/>
  <c r="G9" i="23" s="1"/>
  <c r="A9" i="23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G8" i="23"/>
  <c r="E8" i="23"/>
  <c r="G8" i="23" s="1"/>
  <c r="D8" i="23"/>
  <c r="A8" i="23"/>
  <c r="AG7" i="23"/>
  <c r="D7" i="23"/>
  <c r="E7" i="23" s="1"/>
  <c r="G7" i="23" s="1"/>
  <c r="B6" i="23"/>
  <c r="C6" i="23" s="1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V6" i="23" s="1"/>
  <c r="W6" i="23" s="1"/>
  <c r="X6" i="23" s="1"/>
  <c r="Y6" i="23" s="1"/>
  <c r="Z6" i="23" s="1"/>
  <c r="AA6" i="23" s="1"/>
  <c r="AB6" i="23" s="1"/>
  <c r="AC6" i="23" s="1"/>
  <c r="AD6" i="23" s="1"/>
  <c r="AE6" i="23" s="1"/>
  <c r="AF6" i="23" s="1"/>
  <c r="AG6" i="23" s="1"/>
  <c r="AH6" i="23" s="1"/>
  <c r="AE23" i="22"/>
  <c r="AC23" i="22"/>
  <c r="AA23" i="22"/>
  <c r="Y23" i="22"/>
  <c r="W23" i="22"/>
  <c r="U23" i="22"/>
  <c r="S23" i="22"/>
  <c r="Q23" i="22"/>
  <c r="P23" i="22"/>
  <c r="O23" i="22"/>
  <c r="M23" i="22"/>
  <c r="K23" i="22"/>
  <c r="I23" i="22"/>
  <c r="AF22" i="22"/>
  <c r="AD22" i="22"/>
  <c r="AB22" i="22"/>
  <c r="Z22" i="22"/>
  <c r="X22" i="22"/>
  <c r="V22" i="22"/>
  <c r="T22" i="22"/>
  <c r="R22" i="22"/>
  <c r="P22" i="22"/>
  <c r="N22" i="22"/>
  <c r="L22" i="22"/>
  <c r="J22" i="22"/>
  <c r="AF21" i="22"/>
  <c r="AD21" i="22"/>
  <c r="AB21" i="22"/>
  <c r="Z21" i="22"/>
  <c r="X21" i="22"/>
  <c r="V21" i="22"/>
  <c r="T21" i="22"/>
  <c r="R21" i="22"/>
  <c r="P21" i="22"/>
  <c r="N21" i="22"/>
  <c r="L21" i="22"/>
  <c r="J21" i="22"/>
  <c r="AF20" i="22"/>
  <c r="AD20" i="22"/>
  <c r="AB20" i="22"/>
  <c r="Z20" i="22"/>
  <c r="X20" i="22"/>
  <c r="V20" i="22"/>
  <c r="T20" i="22"/>
  <c r="R20" i="22"/>
  <c r="P20" i="22"/>
  <c r="N20" i="22"/>
  <c r="L20" i="22"/>
  <c r="J20" i="22"/>
  <c r="AF19" i="22"/>
  <c r="AF23" i="22" s="1"/>
  <c r="AD19" i="22"/>
  <c r="AD23" i="22" s="1"/>
  <c r="AD27" i="22" s="1"/>
  <c r="AD28" i="22" s="1"/>
  <c r="AB19" i="22"/>
  <c r="AB23" i="22" s="1"/>
  <c r="AB27" i="22" s="1"/>
  <c r="AB28" i="22" s="1"/>
  <c r="Z19" i="22"/>
  <c r="Z23" i="22" s="1"/>
  <c r="Z27" i="22" s="1"/>
  <c r="Z28" i="22" s="1"/>
  <c r="X19" i="22"/>
  <c r="X23" i="22" s="1"/>
  <c r="X27" i="22" s="1"/>
  <c r="X28" i="22" s="1"/>
  <c r="V19" i="22"/>
  <c r="V23" i="22" s="1"/>
  <c r="T19" i="22"/>
  <c r="R19" i="22"/>
  <c r="P19" i="22"/>
  <c r="N19" i="22"/>
  <c r="L19" i="22"/>
  <c r="L23" i="22" s="1"/>
  <c r="L27" i="22" s="1"/>
  <c r="L28" i="22" s="1"/>
  <c r="J19" i="22"/>
  <c r="J23" i="22" s="1"/>
  <c r="AF27" i="22"/>
  <c r="AF28" i="22" s="1"/>
  <c r="AE27" i="22"/>
  <c r="AE28" i="22" s="1"/>
  <c r="AC27" i="22"/>
  <c r="AC28" i="22" s="1"/>
  <c r="P27" i="22"/>
  <c r="P28" i="22" s="1"/>
  <c r="M27" i="22"/>
  <c r="M28" i="22" s="1"/>
  <c r="K27" i="22"/>
  <c r="K28" i="22" s="1"/>
  <c r="I27" i="22"/>
  <c r="AG16" i="22"/>
  <c r="D16" i="22"/>
  <c r="E16" i="22" s="1"/>
  <c r="G16" i="22" s="1"/>
  <c r="AG15" i="22"/>
  <c r="E15" i="22"/>
  <c r="G15" i="22" s="1"/>
  <c r="D15" i="22"/>
  <c r="AG14" i="22"/>
  <c r="D14" i="22"/>
  <c r="E14" i="22" s="1"/>
  <c r="G14" i="22" s="1"/>
  <c r="AG13" i="22"/>
  <c r="D13" i="22"/>
  <c r="E13" i="22" s="1"/>
  <c r="G13" i="22" s="1"/>
  <c r="S13" i="22" s="1"/>
  <c r="AH13" i="22" s="1"/>
  <c r="AG12" i="22"/>
  <c r="D12" i="22"/>
  <c r="E12" i="22" s="1"/>
  <c r="G12" i="22" s="1"/>
  <c r="AG11" i="22"/>
  <c r="D11" i="22"/>
  <c r="E11" i="22" s="1"/>
  <c r="G11" i="22" s="1"/>
  <c r="AG10" i="22"/>
  <c r="D10" i="22"/>
  <c r="E10" i="22" s="1"/>
  <c r="G10" i="22" s="1"/>
  <c r="O10" i="22" s="1"/>
  <c r="AH10" i="22" s="1"/>
  <c r="AG9" i="22"/>
  <c r="D9" i="22"/>
  <c r="E9" i="22" s="1"/>
  <c r="G9" i="22" s="1"/>
  <c r="AG8" i="22"/>
  <c r="D8" i="22"/>
  <c r="E8" i="22" s="1"/>
  <c r="G8" i="22" s="1"/>
  <c r="A8" i="22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G7" i="22"/>
  <c r="D7" i="22"/>
  <c r="E7" i="22" s="1"/>
  <c r="G7" i="22" s="1"/>
  <c r="B6" i="22"/>
  <c r="C6" i="22" s="1"/>
  <c r="D6" i="22" s="1"/>
  <c r="E6" i="22" s="1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Q6" i="22" s="1"/>
  <c r="R6" i="22" s="1"/>
  <c r="S6" i="22" s="1"/>
  <c r="T6" i="22" s="1"/>
  <c r="U6" i="22" s="1"/>
  <c r="V6" i="22" s="1"/>
  <c r="W6" i="22" s="1"/>
  <c r="X6" i="22" s="1"/>
  <c r="Y6" i="22" s="1"/>
  <c r="Z6" i="22" s="1"/>
  <c r="AA6" i="22" s="1"/>
  <c r="AB6" i="22" s="1"/>
  <c r="AC6" i="22" s="1"/>
  <c r="AD6" i="22" s="1"/>
  <c r="AE6" i="22" s="1"/>
  <c r="AF6" i="22" s="1"/>
  <c r="AG6" i="22" s="1"/>
  <c r="AH6" i="22" s="1"/>
  <c r="M27" i="5"/>
  <c r="M28" i="5" s="1"/>
  <c r="AE23" i="5"/>
  <c r="AC23" i="5"/>
  <c r="AC27" i="5" s="1"/>
  <c r="AC28" i="5" s="1"/>
  <c r="AA23" i="5"/>
  <c r="Y23" i="5"/>
  <c r="W23" i="5"/>
  <c r="U23" i="5"/>
  <c r="S23" i="5"/>
  <c r="Q23" i="5"/>
  <c r="P23" i="5"/>
  <c r="O23" i="5"/>
  <c r="M23" i="5"/>
  <c r="K23" i="5"/>
  <c r="K27" i="5" s="1"/>
  <c r="K28" i="5" s="1"/>
  <c r="I23" i="5"/>
  <c r="I27" i="5" s="1"/>
  <c r="AF22" i="5"/>
  <c r="AD22" i="5"/>
  <c r="AB22" i="5"/>
  <c r="Z22" i="5"/>
  <c r="X22" i="5"/>
  <c r="V22" i="5"/>
  <c r="T22" i="5"/>
  <c r="R22" i="5"/>
  <c r="P22" i="5"/>
  <c r="N22" i="5"/>
  <c r="L22" i="5"/>
  <c r="J22" i="5"/>
  <c r="AF21" i="5"/>
  <c r="AD21" i="5"/>
  <c r="AB21" i="5"/>
  <c r="Z21" i="5"/>
  <c r="X21" i="5"/>
  <c r="V21" i="5"/>
  <c r="T21" i="5"/>
  <c r="R21" i="5"/>
  <c r="P21" i="5"/>
  <c r="N21" i="5"/>
  <c r="L21" i="5"/>
  <c r="J21" i="5"/>
  <c r="AF20" i="5"/>
  <c r="AD20" i="5"/>
  <c r="AB20" i="5"/>
  <c r="Z20" i="5"/>
  <c r="X20" i="5"/>
  <c r="V20" i="5"/>
  <c r="T20" i="5"/>
  <c r="R20" i="5"/>
  <c r="P20" i="5"/>
  <c r="N20" i="5"/>
  <c r="L20" i="5"/>
  <c r="J20" i="5"/>
  <c r="AF19" i="5"/>
  <c r="AF23" i="5" s="1"/>
  <c r="AD19" i="5"/>
  <c r="AD23" i="5" s="1"/>
  <c r="AD27" i="5" s="1"/>
  <c r="AD28" i="5" s="1"/>
  <c r="AB19" i="5"/>
  <c r="Z19" i="5"/>
  <c r="Z23" i="5" s="1"/>
  <c r="Z27" i="5" s="1"/>
  <c r="Z28" i="5" s="1"/>
  <c r="X19" i="5"/>
  <c r="V19" i="5"/>
  <c r="V23" i="5" s="1"/>
  <c r="T19" i="5"/>
  <c r="T23" i="5" s="1"/>
  <c r="R19" i="5"/>
  <c r="R23" i="5" s="1"/>
  <c r="P19" i="5"/>
  <c r="N19" i="5"/>
  <c r="N23" i="5" s="1"/>
  <c r="N27" i="5" s="1"/>
  <c r="N28" i="5" s="1"/>
  <c r="L19" i="5"/>
  <c r="L23" i="5" s="1"/>
  <c r="J19" i="5"/>
  <c r="J23" i="5" s="1"/>
  <c r="J27" i="5" s="1"/>
  <c r="J28" i="5" s="1"/>
  <c r="AF27" i="5"/>
  <c r="AF28" i="5" s="1"/>
  <c r="AE27" i="5"/>
  <c r="AE28" i="5" s="1"/>
  <c r="T27" i="5"/>
  <c r="T28" i="5" s="1"/>
  <c r="P27" i="5"/>
  <c r="P28" i="5" s="1"/>
  <c r="AG16" i="5"/>
  <c r="D16" i="5"/>
  <c r="E16" i="5" s="1"/>
  <c r="G16" i="5" s="1"/>
  <c r="AG15" i="5"/>
  <c r="D15" i="5"/>
  <c r="E15" i="5" s="1"/>
  <c r="G15" i="5" s="1"/>
  <c r="AG14" i="5"/>
  <c r="D14" i="5"/>
  <c r="E14" i="5" s="1"/>
  <c r="G14" i="5" s="1"/>
  <c r="AG13" i="5"/>
  <c r="D13" i="5"/>
  <c r="E13" i="5" s="1"/>
  <c r="G13" i="5" s="1"/>
  <c r="S13" i="5" s="1"/>
  <c r="AH13" i="5" s="1"/>
  <c r="AG12" i="5"/>
  <c r="D12" i="5"/>
  <c r="E12" i="5" s="1"/>
  <c r="G12" i="5" s="1"/>
  <c r="AG11" i="5"/>
  <c r="D11" i="5"/>
  <c r="E11" i="5" s="1"/>
  <c r="G11" i="5" s="1"/>
  <c r="AG10" i="5"/>
  <c r="D10" i="5"/>
  <c r="E10" i="5" s="1"/>
  <c r="G10" i="5" s="1"/>
  <c r="O10" i="5" s="1"/>
  <c r="AH10" i="5" s="1"/>
  <c r="AG9" i="5"/>
  <c r="D9" i="5"/>
  <c r="E9" i="5" s="1"/>
  <c r="G9" i="5" s="1"/>
  <c r="AG8" i="5"/>
  <c r="D8" i="5"/>
  <c r="E8" i="5" s="1"/>
  <c r="G8" i="5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G7" i="5"/>
  <c r="D7" i="5"/>
  <c r="E7" i="5" s="1"/>
  <c r="G7" i="5" s="1"/>
  <c r="B6" i="5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V6" i="5" s="1"/>
  <c r="W6" i="5" s="1"/>
  <c r="X6" i="5" s="1"/>
  <c r="Y6" i="5" s="1"/>
  <c r="Z6" i="5" s="1"/>
  <c r="AA6" i="5" s="1"/>
  <c r="AB6" i="5" s="1"/>
  <c r="AC6" i="5" s="1"/>
  <c r="AD6" i="5" s="1"/>
  <c r="AE6" i="5" s="1"/>
  <c r="AF6" i="5" s="1"/>
  <c r="AG6" i="5" s="1"/>
  <c r="AH6" i="5" s="1"/>
  <c r="AE23" i="6"/>
  <c r="AE27" i="6" s="1"/>
  <c r="AE28" i="6" s="1"/>
  <c r="AC23" i="6"/>
  <c r="AA23" i="6"/>
  <c r="Y23" i="6"/>
  <c r="W23" i="6"/>
  <c r="U23" i="6"/>
  <c r="S23" i="6"/>
  <c r="Q23" i="6"/>
  <c r="P23" i="6"/>
  <c r="P27" i="6" s="1"/>
  <c r="P28" i="6" s="1"/>
  <c r="O23" i="6"/>
  <c r="M23" i="6"/>
  <c r="M27" i="6" s="1"/>
  <c r="M28" i="6" s="1"/>
  <c r="K23" i="6"/>
  <c r="K27" i="6" s="1"/>
  <c r="K28" i="6" s="1"/>
  <c r="I23" i="6"/>
  <c r="I27" i="6" s="1"/>
  <c r="I28" i="6" s="1"/>
  <c r="AF22" i="6"/>
  <c r="AD22" i="6"/>
  <c r="AB22" i="6"/>
  <c r="Z22" i="6"/>
  <c r="X22" i="6"/>
  <c r="V22" i="6"/>
  <c r="T22" i="6"/>
  <c r="R22" i="6"/>
  <c r="P22" i="6"/>
  <c r="N22" i="6"/>
  <c r="L22" i="6"/>
  <c r="J22" i="6"/>
  <c r="AF21" i="6"/>
  <c r="AD21" i="6"/>
  <c r="AB21" i="6"/>
  <c r="Z21" i="6"/>
  <c r="X21" i="6"/>
  <c r="V21" i="6"/>
  <c r="T21" i="6"/>
  <c r="R21" i="6"/>
  <c r="P21" i="6"/>
  <c r="N21" i="6"/>
  <c r="L21" i="6"/>
  <c r="J21" i="6"/>
  <c r="AF20" i="6"/>
  <c r="AD20" i="6"/>
  <c r="AB20" i="6"/>
  <c r="Z20" i="6"/>
  <c r="X20" i="6"/>
  <c r="V20" i="6"/>
  <c r="T20" i="6"/>
  <c r="R20" i="6"/>
  <c r="P20" i="6"/>
  <c r="N20" i="6"/>
  <c r="L20" i="6"/>
  <c r="J20" i="6"/>
  <c r="AF19" i="6"/>
  <c r="AF23" i="6" s="1"/>
  <c r="AD19" i="6"/>
  <c r="AD23" i="6" s="1"/>
  <c r="AB19" i="6"/>
  <c r="Z19" i="6"/>
  <c r="Z23" i="6" s="1"/>
  <c r="X19" i="6"/>
  <c r="X23" i="6" s="1"/>
  <c r="X27" i="6" s="1"/>
  <c r="X28" i="6" s="1"/>
  <c r="V19" i="6"/>
  <c r="T19" i="6"/>
  <c r="T23" i="6" s="1"/>
  <c r="R19" i="6"/>
  <c r="R23" i="6" s="1"/>
  <c r="P19" i="6"/>
  <c r="N19" i="6"/>
  <c r="N23" i="6" s="1"/>
  <c r="N27" i="6" s="1"/>
  <c r="N28" i="6" s="1"/>
  <c r="L19" i="6"/>
  <c r="L23" i="6" s="1"/>
  <c r="L27" i="6" s="1"/>
  <c r="L28" i="6" s="1"/>
  <c r="J19" i="6"/>
  <c r="J23" i="6" s="1"/>
  <c r="J27" i="6" s="1"/>
  <c r="J28" i="6" s="1"/>
  <c r="AF27" i="6"/>
  <c r="AF28" i="6" s="1"/>
  <c r="AD27" i="6"/>
  <c r="AD28" i="6" s="1"/>
  <c r="AC27" i="6"/>
  <c r="AC28" i="6" s="1"/>
  <c r="Z27" i="6"/>
  <c r="Z28" i="6" s="1"/>
  <c r="T27" i="6"/>
  <c r="T28" i="6" s="1"/>
  <c r="AG16" i="6"/>
  <c r="D16" i="6"/>
  <c r="E16" i="6" s="1"/>
  <c r="G16" i="6" s="1"/>
  <c r="AG15" i="6"/>
  <c r="D15" i="6"/>
  <c r="E15" i="6" s="1"/>
  <c r="G15" i="6" s="1"/>
  <c r="AG14" i="6"/>
  <c r="D14" i="6"/>
  <c r="E14" i="6" s="1"/>
  <c r="G14" i="6" s="1"/>
  <c r="AG13" i="6"/>
  <c r="E13" i="6"/>
  <c r="G13" i="6" s="1"/>
  <c r="S13" i="6" s="1"/>
  <c r="AH13" i="6" s="1"/>
  <c r="D13" i="6"/>
  <c r="AG12" i="6"/>
  <c r="D12" i="6"/>
  <c r="E12" i="6" s="1"/>
  <c r="G12" i="6" s="1"/>
  <c r="AG11" i="6"/>
  <c r="D11" i="6"/>
  <c r="E11" i="6" s="1"/>
  <c r="G11" i="6" s="1"/>
  <c r="AG10" i="6"/>
  <c r="D10" i="6"/>
  <c r="E10" i="6" s="1"/>
  <c r="G10" i="6" s="1"/>
  <c r="O10" i="6" s="1"/>
  <c r="AH10" i="6" s="1"/>
  <c r="AG9" i="6"/>
  <c r="D9" i="6"/>
  <c r="E9" i="6" s="1"/>
  <c r="G9" i="6" s="1"/>
  <c r="AG8" i="6"/>
  <c r="D8" i="6"/>
  <c r="E8" i="6" s="1"/>
  <c r="G8" i="6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G7" i="6"/>
  <c r="E7" i="6"/>
  <c r="G7" i="6" s="1"/>
  <c r="D7" i="6"/>
  <c r="B6" i="6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Y6" i="6" s="1"/>
  <c r="Z6" i="6" s="1"/>
  <c r="AA6" i="6" s="1"/>
  <c r="AB6" i="6" s="1"/>
  <c r="AC6" i="6" s="1"/>
  <c r="AD6" i="6" s="1"/>
  <c r="AE6" i="6" s="1"/>
  <c r="AF6" i="6" s="1"/>
  <c r="AG6" i="6" s="1"/>
  <c r="AH6" i="6" s="1"/>
  <c r="K27" i="7"/>
  <c r="K28" i="7" s="1"/>
  <c r="AE23" i="7"/>
  <c r="AC23" i="7"/>
  <c r="AC27" i="7" s="1"/>
  <c r="AC28" i="7" s="1"/>
  <c r="AA23" i="7"/>
  <c r="Y23" i="7"/>
  <c r="W23" i="7"/>
  <c r="U23" i="7"/>
  <c r="S23" i="7"/>
  <c r="Q23" i="7"/>
  <c r="O23" i="7"/>
  <c r="M23" i="7"/>
  <c r="K23" i="7"/>
  <c r="J23" i="7"/>
  <c r="I23" i="7"/>
  <c r="AF22" i="7"/>
  <c r="AD22" i="7"/>
  <c r="AB22" i="7"/>
  <c r="Z22" i="7"/>
  <c r="X22" i="7"/>
  <c r="V22" i="7"/>
  <c r="T22" i="7"/>
  <c r="R22" i="7"/>
  <c r="P22" i="7"/>
  <c r="N22" i="7"/>
  <c r="L22" i="7"/>
  <c r="J22" i="7"/>
  <c r="AF21" i="7"/>
  <c r="AD21" i="7"/>
  <c r="AB21" i="7"/>
  <c r="Z21" i="7"/>
  <c r="X21" i="7"/>
  <c r="V21" i="7"/>
  <c r="T21" i="7"/>
  <c r="R21" i="7"/>
  <c r="P21" i="7"/>
  <c r="N21" i="7"/>
  <c r="L21" i="7"/>
  <c r="J21" i="7"/>
  <c r="AF20" i="7"/>
  <c r="AD20" i="7"/>
  <c r="AB20" i="7"/>
  <c r="Z20" i="7"/>
  <c r="X20" i="7"/>
  <c r="V20" i="7"/>
  <c r="T20" i="7"/>
  <c r="R20" i="7"/>
  <c r="P20" i="7"/>
  <c r="N20" i="7"/>
  <c r="L20" i="7"/>
  <c r="J20" i="7"/>
  <c r="AF19" i="7"/>
  <c r="AF23" i="7" s="1"/>
  <c r="AD19" i="7"/>
  <c r="AD23" i="7" s="1"/>
  <c r="AD27" i="7" s="1"/>
  <c r="AD28" i="7" s="1"/>
  <c r="AB19" i="7"/>
  <c r="Z19" i="7"/>
  <c r="Z23" i="7" s="1"/>
  <c r="Z27" i="7" s="1"/>
  <c r="Z28" i="7" s="1"/>
  <c r="X19" i="7"/>
  <c r="X23" i="7" s="1"/>
  <c r="X27" i="7" s="1"/>
  <c r="X28" i="7" s="1"/>
  <c r="V19" i="7"/>
  <c r="T19" i="7"/>
  <c r="T23" i="7" s="1"/>
  <c r="R19" i="7"/>
  <c r="P19" i="7"/>
  <c r="P23" i="7" s="1"/>
  <c r="P27" i="7" s="1"/>
  <c r="P28" i="7" s="1"/>
  <c r="N19" i="7"/>
  <c r="L19" i="7"/>
  <c r="L23" i="7" s="1"/>
  <c r="L27" i="7" s="1"/>
  <c r="L28" i="7" s="1"/>
  <c r="J19" i="7"/>
  <c r="AF27" i="7"/>
  <c r="AF28" i="7" s="1"/>
  <c r="AE27" i="7"/>
  <c r="AE28" i="7" s="1"/>
  <c r="M27" i="7"/>
  <c r="M28" i="7" s="1"/>
  <c r="J27" i="7"/>
  <c r="J28" i="7" s="1"/>
  <c r="I27" i="7"/>
  <c r="AG16" i="7"/>
  <c r="D16" i="7"/>
  <c r="E16" i="7" s="1"/>
  <c r="G16" i="7" s="1"/>
  <c r="AG15" i="7"/>
  <c r="D15" i="7"/>
  <c r="E15" i="7" s="1"/>
  <c r="G15" i="7" s="1"/>
  <c r="AG14" i="7"/>
  <c r="D14" i="7"/>
  <c r="E14" i="7" s="1"/>
  <c r="G14" i="7" s="1"/>
  <c r="AG13" i="7"/>
  <c r="D13" i="7"/>
  <c r="E13" i="7" s="1"/>
  <c r="G13" i="7" s="1"/>
  <c r="S13" i="7" s="1"/>
  <c r="AH13" i="7" s="1"/>
  <c r="AG12" i="7"/>
  <c r="D12" i="7"/>
  <c r="E12" i="7" s="1"/>
  <c r="G12" i="7" s="1"/>
  <c r="AG11" i="7"/>
  <c r="D11" i="7"/>
  <c r="E11" i="7" s="1"/>
  <c r="G11" i="7" s="1"/>
  <c r="AG10" i="7"/>
  <c r="E10" i="7"/>
  <c r="G10" i="7" s="1"/>
  <c r="O10" i="7" s="1"/>
  <c r="AH10" i="7" s="1"/>
  <c r="D10" i="7"/>
  <c r="AG9" i="7"/>
  <c r="E9" i="7"/>
  <c r="G9" i="7" s="1"/>
  <c r="D9" i="7"/>
  <c r="AG8" i="7"/>
  <c r="D8" i="7"/>
  <c r="E8" i="7" s="1"/>
  <c r="G8" i="7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G7" i="7"/>
  <c r="D7" i="7"/>
  <c r="E7" i="7" s="1"/>
  <c r="G7" i="7" s="1"/>
  <c r="B6" i="7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AB6" i="7" s="1"/>
  <c r="AC6" i="7" s="1"/>
  <c r="AD6" i="7" s="1"/>
  <c r="AE6" i="7" s="1"/>
  <c r="AF6" i="7" s="1"/>
  <c r="AG6" i="7" s="1"/>
  <c r="AH6" i="7" s="1"/>
  <c r="AE23" i="21"/>
  <c r="AC23" i="21"/>
  <c r="AA23" i="21"/>
  <c r="Y23" i="21"/>
  <c r="W23" i="21"/>
  <c r="U23" i="21"/>
  <c r="S23" i="21"/>
  <c r="Q23" i="21"/>
  <c r="O23" i="21"/>
  <c r="M23" i="21"/>
  <c r="K23" i="21"/>
  <c r="K27" i="21" s="1"/>
  <c r="K28" i="21" s="1"/>
  <c r="I23" i="21"/>
  <c r="AF22" i="21"/>
  <c r="AD22" i="21"/>
  <c r="AB22" i="21"/>
  <c r="Z22" i="21"/>
  <c r="X22" i="21"/>
  <c r="V22" i="21"/>
  <c r="T22" i="21"/>
  <c r="R22" i="21"/>
  <c r="P22" i="21"/>
  <c r="N22" i="21"/>
  <c r="L22" i="21"/>
  <c r="J22" i="21"/>
  <c r="AF21" i="21"/>
  <c r="AD21" i="21"/>
  <c r="AB21" i="21"/>
  <c r="Z21" i="21"/>
  <c r="X21" i="21"/>
  <c r="V21" i="21"/>
  <c r="T21" i="21"/>
  <c r="R21" i="21"/>
  <c r="P21" i="21"/>
  <c r="N21" i="21"/>
  <c r="L21" i="21"/>
  <c r="J21" i="21"/>
  <c r="AF20" i="21"/>
  <c r="AD20" i="21"/>
  <c r="AB20" i="21"/>
  <c r="Z20" i="21"/>
  <c r="X20" i="21"/>
  <c r="V20" i="21"/>
  <c r="T20" i="21"/>
  <c r="R20" i="21"/>
  <c r="P20" i="21"/>
  <c r="N20" i="21"/>
  <c r="L20" i="21"/>
  <c r="J20" i="21"/>
  <c r="AF19" i="21"/>
  <c r="AF23" i="21" s="1"/>
  <c r="AD19" i="21"/>
  <c r="AD23" i="21" s="1"/>
  <c r="AB19" i="21"/>
  <c r="AB23" i="21" s="1"/>
  <c r="Z19" i="21"/>
  <c r="Z23" i="21" s="1"/>
  <c r="X19" i="21"/>
  <c r="X23" i="21" s="1"/>
  <c r="V19" i="21"/>
  <c r="V23" i="21" s="1"/>
  <c r="T19" i="21"/>
  <c r="T23" i="21" s="1"/>
  <c r="T27" i="21" s="1"/>
  <c r="T28" i="21" s="1"/>
  <c r="R19" i="21"/>
  <c r="P19" i="21"/>
  <c r="N19" i="21"/>
  <c r="L19" i="21"/>
  <c r="L23" i="21" s="1"/>
  <c r="L27" i="21" s="1"/>
  <c r="L28" i="21" s="1"/>
  <c r="J19" i="21"/>
  <c r="J23" i="21" s="1"/>
  <c r="J27" i="21" s="1"/>
  <c r="J28" i="21" s="1"/>
  <c r="AE27" i="21"/>
  <c r="AE28" i="21" s="1"/>
  <c r="AC27" i="21"/>
  <c r="AC28" i="21" s="1"/>
  <c r="AB27" i="21"/>
  <c r="AB28" i="21" s="1"/>
  <c r="Z27" i="21"/>
  <c r="Z28" i="21" s="1"/>
  <c r="X27" i="21"/>
  <c r="X28" i="21" s="1"/>
  <c r="M27" i="21"/>
  <c r="M28" i="21" s="1"/>
  <c r="I27" i="21"/>
  <c r="AG16" i="21"/>
  <c r="D16" i="21"/>
  <c r="E16" i="21" s="1"/>
  <c r="G16" i="21" s="1"/>
  <c r="AG15" i="21"/>
  <c r="D15" i="21"/>
  <c r="E15" i="21" s="1"/>
  <c r="G15" i="21" s="1"/>
  <c r="AG14" i="21"/>
  <c r="D14" i="21"/>
  <c r="E14" i="21" s="1"/>
  <c r="G14" i="21" s="1"/>
  <c r="AG13" i="21"/>
  <c r="D13" i="21"/>
  <c r="E13" i="21" s="1"/>
  <c r="G13" i="21" s="1"/>
  <c r="S13" i="21" s="1"/>
  <c r="AH13" i="21" s="1"/>
  <c r="AG12" i="21"/>
  <c r="D12" i="21"/>
  <c r="E12" i="21" s="1"/>
  <c r="G12" i="21" s="1"/>
  <c r="AG11" i="21"/>
  <c r="D11" i="21"/>
  <c r="E11" i="21" s="1"/>
  <c r="G11" i="21" s="1"/>
  <c r="AG10" i="21"/>
  <c r="D10" i="21"/>
  <c r="E10" i="21" s="1"/>
  <c r="G10" i="21" s="1"/>
  <c r="O10" i="21" s="1"/>
  <c r="AH10" i="21" s="1"/>
  <c r="AG9" i="21"/>
  <c r="D9" i="21"/>
  <c r="E9" i="21" s="1"/>
  <c r="G9" i="21" s="1"/>
  <c r="AG8" i="21"/>
  <c r="D8" i="21"/>
  <c r="E8" i="21" s="1"/>
  <c r="G8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G7" i="21"/>
  <c r="D7" i="21"/>
  <c r="E7" i="21" s="1"/>
  <c r="G7" i="21" s="1"/>
  <c r="B6" i="21"/>
  <c r="C6" i="21" s="1"/>
  <c r="D6" i="21" s="1"/>
  <c r="E6" i="21" s="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Q6" i="21" s="1"/>
  <c r="R6" i="21" s="1"/>
  <c r="S6" i="21" s="1"/>
  <c r="T6" i="21" s="1"/>
  <c r="U6" i="21" s="1"/>
  <c r="V6" i="21" s="1"/>
  <c r="W6" i="21" s="1"/>
  <c r="X6" i="21" s="1"/>
  <c r="Y6" i="21" s="1"/>
  <c r="Z6" i="21" s="1"/>
  <c r="AA6" i="21" s="1"/>
  <c r="AB6" i="21" s="1"/>
  <c r="AC6" i="21" s="1"/>
  <c r="AD6" i="21" s="1"/>
  <c r="AE6" i="21" s="1"/>
  <c r="AF6" i="21" s="1"/>
  <c r="AG6" i="21" s="1"/>
  <c r="AH6" i="21" s="1"/>
  <c r="AE23" i="3"/>
  <c r="AC23" i="3"/>
  <c r="AA23" i="3"/>
  <c r="Y23" i="3"/>
  <c r="W23" i="3"/>
  <c r="U23" i="3"/>
  <c r="S23" i="3"/>
  <c r="Q23" i="3"/>
  <c r="O23" i="3"/>
  <c r="M23" i="3"/>
  <c r="K23" i="3"/>
  <c r="K27" i="3" s="1"/>
  <c r="K28" i="3" s="1"/>
  <c r="I23" i="3"/>
  <c r="I27" i="3" s="1"/>
  <c r="I28" i="3" s="1"/>
  <c r="AF22" i="3"/>
  <c r="AD22" i="3"/>
  <c r="AB22" i="3"/>
  <c r="Z22" i="3"/>
  <c r="X22" i="3"/>
  <c r="V22" i="3"/>
  <c r="T22" i="3"/>
  <c r="R22" i="3"/>
  <c r="P22" i="3"/>
  <c r="N22" i="3"/>
  <c r="L22" i="3"/>
  <c r="J22" i="3"/>
  <c r="AF21" i="3"/>
  <c r="AD21" i="3"/>
  <c r="AB21" i="3"/>
  <c r="Z21" i="3"/>
  <c r="X21" i="3"/>
  <c r="V21" i="3"/>
  <c r="T21" i="3"/>
  <c r="R21" i="3"/>
  <c r="P21" i="3"/>
  <c r="N21" i="3"/>
  <c r="L21" i="3"/>
  <c r="J21" i="3"/>
  <c r="AF20" i="3"/>
  <c r="AD20" i="3"/>
  <c r="AB20" i="3"/>
  <c r="Z20" i="3"/>
  <c r="X20" i="3"/>
  <c r="V20" i="3"/>
  <c r="T20" i="3"/>
  <c r="R20" i="3"/>
  <c r="P20" i="3"/>
  <c r="N20" i="3"/>
  <c r="L20" i="3"/>
  <c r="J20" i="3"/>
  <c r="AF19" i="3"/>
  <c r="AD19" i="3"/>
  <c r="AD23" i="3" s="1"/>
  <c r="AD27" i="3" s="1"/>
  <c r="AD28" i="3" s="1"/>
  <c r="AB19" i="3"/>
  <c r="Z19" i="3"/>
  <c r="Z23" i="3" s="1"/>
  <c r="Z27" i="3" s="1"/>
  <c r="Z28" i="3" s="1"/>
  <c r="X19" i="3"/>
  <c r="V19" i="3"/>
  <c r="T19" i="3"/>
  <c r="T23" i="3" s="1"/>
  <c r="R19" i="3"/>
  <c r="P19" i="3"/>
  <c r="P23" i="3" s="1"/>
  <c r="P27" i="3" s="1"/>
  <c r="P28" i="3" s="1"/>
  <c r="N19" i="3"/>
  <c r="L19" i="3"/>
  <c r="L23" i="3" s="1"/>
  <c r="L27" i="3" s="1"/>
  <c r="L28" i="3" s="1"/>
  <c r="J19" i="3"/>
  <c r="AC27" i="3"/>
  <c r="AC28" i="3" s="1"/>
  <c r="T27" i="3"/>
  <c r="T28" i="3" s="1"/>
  <c r="M27" i="3"/>
  <c r="M28" i="3" s="1"/>
  <c r="AG16" i="3"/>
  <c r="D16" i="3"/>
  <c r="E16" i="3" s="1"/>
  <c r="G16" i="3" s="1"/>
  <c r="AG15" i="3"/>
  <c r="D15" i="3"/>
  <c r="E15" i="3" s="1"/>
  <c r="G15" i="3" s="1"/>
  <c r="AG14" i="3"/>
  <c r="D14" i="3"/>
  <c r="E14" i="3" s="1"/>
  <c r="G14" i="3" s="1"/>
  <c r="AG13" i="3"/>
  <c r="D13" i="3"/>
  <c r="E13" i="3" s="1"/>
  <c r="G13" i="3" s="1"/>
  <c r="S13" i="3" s="1"/>
  <c r="AH13" i="3" s="1"/>
  <c r="AG12" i="3"/>
  <c r="D12" i="3"/>
  <c r="E12" i="3" s="1"/>
  <c r="G12" i="3" s="1"/>
  <c r="AG11" i="3"/>
  <c r="D11" i="3"/>
  <c r="E11" i="3" s="1"/>
  <c r="G11" i="3" s="1"/>
  <c r="AG10" i="3"/>
  <c r="D10" i="3"/>
  <c r="E10" i="3" s="1"/>
  <c r="G10" i="3" s="1"/>
  <c r="O10" i="3" s="1"/>
  <c r="AH10" i="3" s="1"/>
  <c r="AG9" i="3"/>
  <c r="D9" i="3"/>
  <c r="E9" i="3" s="1"/>
  <c r="G9" i="3" s="1"/>
  <c r="AG8" i="3"/>
  <c r="D8" i="3"/>
  <c r="E8" i="3" s="1"/>
  <c r="G8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G7" i="3"/>
  <c r="D7" i="3"/>
  <c r="E7" i="3" s="1"/>
  <c r="G7" i="3" s="1"/>
  <c r="B6" i="3"/>
  <c r="C6" i="3" s="1"/>
  <c r="D6" i="3" s="1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Z23" i="24" l="1"/>
  <c r="Z27" i="24" s="1"/>
  <c r="Z28" i="24" s="1"/>
  <c r="J23" i="24"/>
  <c r="L23" i="24"/>
  <c r="P23" i="24"/>
  <c r="P23" i="18"/>
  <c r="P27" i="18" s="1"/>
  <c r="P28" i="18" s="1"/>
  <c r="R23" i="18"/>
  <c r="V23" i="18"/>
  <c r="P23" i="11"/>
  <c r="P27" i="11" s="1"/>
  <c r="P28" i="11" s="1"/>
  <c r="R23" i="11"/>
  <c r="N23" i="11"/>
  <c r="N27" i="11" s="1"/>
  <c r="N28" i="11" s="1"/>
  <c r="AB23" i="11"/>
  <c r="AB27" i="11" s="1"/>
  <c r="AB28" i="11" s="1"/>
  <c r="X23" i="10"/>
  <c r="X27" i="10" s="1"/>
  <c r="X28" i="10" s="1"/>
  <c r="L23" i="13"/>
  <c r="P23" i="13"/>
  <c r="P27" i="13" s="1"/>
  <c r="P28" i="13" s="1"/>
  <c r="R23" i="13"/>
  <c r="V23" i="13"/>
  <c r="J23" i="2"/>
  <c r="T23" i="2"/>
  <c r="T27" i="2" s="1"/>
  <c r="T28" i="2" s="1"/>
  <c r="AB23" i="2"/>
  <c r="AB27" i="2" s="1"/>
  <c r="AB28" i="2" s="1"/>
  <c r="N23" i="2"/>
  <c r="N27" i="2" s="1"/>
  <c r="N28" i="2" s="1"/>
  <c r="R23" i="23"/>
  <c r="P23" i="23"/>
  <c r="R23" i="22"/>
  <c r="T23" i="22"/>
  <c r="T27" i="22" s="1"/>
  <c r="T28" i="22" s="1"/>
  <c r="N23" i="22"/>
  <c r="X23" i="5"/>
  <c r="X27" i="5" s="1"/>
  <c r="X28" i="5" s="1"/>
  <c r="AB23" i="5"/>
  <c r="AB27" i="5" s="1"/>
  <c r="AB28" i="5" s="1"/>
  <c r="V23" i="6"/>
  <c r="AB23" i="6"/>
  <c r="AB27" i="6" s="1"/>
  <c r="AB28" i="6" s="1"/>
  <c r="V23" i="7"/>
  <c r="AB23" i="7"/>
  <c r="AB27" i="7" s="1"/>
  <c r="AB28" i="7" s="1"/>
  <c r="R23" i="7"/>
  <c r="N23" i="7"/>
  <c r="N27" i="7" s="1"/>
  <c r="N28" i="7" s="1"/>
  <c r="N23" i="21"/>
  <c r="N27" i="21" s="1"/>
  <c r="N28" i="21" s="1"/>
  <c r="P23" i="21"/>
  <c r="P27" i="21" s="1"/>
  <c r="P28" i="21" s="1"/>
  <c r="R23" i="21"/>
  <c r="N23" i="3"/>
  <c r="N27" i="3" s="1"/>
  <c r="N28" i="3" s="1"/>
  <c r="AF23" i="3"/>
  <c r="AF27" i="3" s="1"/>
  <c r="AF28" i="3" s="1"/>
  <c r="AE27" i="3"/>
  <c r="AE28" i="3" s="1"/>
  <c r="AB23" i="3"/>
  <c r="AB27" i="3" s="1"/>
  <c r="AB28" i="3" s="1"/>
  <c r="X23" i="3"/>
  <c r="X27" i="3" s="1"/>
  <c r="X28" i="3" s="1"/>
  <c r="J23" i="3"/>
  <c r="J27" i="3" s="1"/>
  <c r="J28" i="3" s="1"/>
  <c r="R23" i="3"/>
  <c r="V23" i="3"/>
  <c r="X27" i="28"/>
  <c r="X28" i="28" s="1"/>
  <c r="L27" i="28"/>
  <c r="L28" i="28" s="1"/>
  <c r="N27" i="30"/>
  <c r="N28" i="30" s="1"/>
  <c r="AG18" i="38"/>
  <c r="W7" i="38"/>
  <c r="U7" i="38"/>
  <c r="S7" i="38"/>
  <c r="O12" i="38"/>
  <c r="Y12" i="38"/>
  <c r="W12" i="38"/>
  <c r="U12" i="38"/>
  <c r="Q12" i="38"/>
  <c r="W11" i="38"/>
  <c r="U11" i="38"/>
  <c r="S11" i="38"/>
  <c r="Q11" i="38"/>
  <c r="W16" i="38"/>
  <c r="V16" i="38"/>
  <c r="V27" i="38" s="1"/>
  <c r="V28" i="38" s="1"/>
  <c r="S16" i="38"/>
  <c r="Q16" i="38"/>
  <c r="U8" i="38"/>
  <c r="O8" i="38"/>
  <c r="AA9" i="38"/>
  <c r="AA27" i="38" s="1"/>
  <c r="AA28" i="38" s="1"/>
  <c r="R9" i="38"/>
  <c r="U14" i="38"/>
  <c r="O14" i="38"/>
  <c r="Y15" i="38"/>
  <c r="W15" i="38"/>
  <c r="U15" i="38"/>
  <c r="S15" i="38"/>
  <c r="Q15" i="38"/>
  <c r="O15" i="38"/>
  <c r="AG18" i="37"/>
  <c r="W16" i="37"/>
  <c r="V16" i="37"/>
  <c r="V27" i="37" s="1"/>
  <c r="V28" i="37" s="1"/>
  <c r="S16" i="37"/>
  <c r="Q16" i="37"/>
  <c r="AH16" i="37" s="1"/>
  <c r="W11" i="37"/>
  <c r="U11" i="37"/>
  <c r="S11" i="37"/>
  <c r="Q11" i="37"/>
  <c r="W7" i="37"/>
  <c r="U7" i="37"/>
  <c r="S7" i="37"/>
  <c r="Y12" i="37"/>
  <c r="O12" i="37"/>
  <c r="W12" i="37"/>
  <c r="U12" i="37"/>
  <c r="Q12" i="37"/>
  <c r="U8" i="37"/>
  <c r="O8" i="37"/>
  <c r="Y15" i="37"/>
  <c r="W15" i="37"/>
  <c r="U15" i="37"/>
  <c r="S15" i="37"/>
  <c r="Q15" i="37"/>
  <c r="O15" i="37"/>
  <c r="U14" i="37"/>
  <c r="O14" i="37"/>
  <c r="AH14" i="37" s="1"/>
  <c r="AA9" i="37"/>
  <c r="AA27" i="37" s="1"/>
  <c r="AA28" i="37" s="1"/>
  <c r="R9" i="37"/>
  <c r="T27" i="37"/>
  <c r="T28" i="37" s="1"/>
  <c r="AG18" i="36"/>
  <c r="W16" i="36"/>
  <c r="V16" i="36"/>
  <c r="V27" i="36" s="1"/>
  <c r="V28" i="36" s="1"/>
  <c r="S16" i="36"/>
  <c r="Q16" i="36"/>
  <c r="W11" i="36"/>
  <c r="U11" i="36"/>
  <c r="S11" i="36"/>
  <c r="Q11" i="36"/>
  <c r="W7" i="36"/>
  <c r="U7" i="36"/>
  <c r="S7" i="36"/>
  <c r="I28" i="36"/>
  <c r="AD27" i="36"/>
  <c r="AD28" i="36" s="1"/>
  <c r="Y15" i="36"/>
  <c r="W15" i="36"/>
  <c r="U15" i="36"/>
  <c r="S15" i="36"/>
  <c r="Q15" i="36"/>
  <c r="O15" i="36"/>
  <c r="O12" i="36"/>
  <c r="Y12" i="36"/>
  <c r="W12" i="36"/>
  <c r="U12" i="36"/>
  <c r="Q12" i="36"/>
  <c r="U8" i="36"/>
  <c r="O8" i="36"/>
  <c r="R9" i="36"/>
  <c r="AA9" i="36"/>
  <c r="AA27" i="36" s="1"/>
  <c r="AA28" i="36" s="1"/>
  <c r="U14" i="36"/>
  <c r="O14" i="36"/>
  <c r="AG18" i="22"/>
  <c r="AG18" i="35"/>
  <c r="O8" i="35"/>
  <c r="AH8" i="35" s="1"/>
  <c r="AG18" i="30"/>
  <c r="AG18" i="29"/>
  <c r="AG18" i="28"/>
  <c r="AG18" i="26"/>
  <c r="AG18" i="27"/>
  <c r="AG18" i="24"/>
  <c r="AG18" i="18"/>
  <c r="AG18" i="11"/>
  <c r="V23" i="10"/>
  <c r="AC27" i="10"/>
  <c r="AC28" i="10" s="1"/>
  <c r="Z23" i="10"/>
  <c r="Z27" i="10" s="1"/>
  <c r="Z28" i="10" s="1"/>
  <c r="AD27" i="10"/>
  <c r="AD28" i="10" s="1"/>
  <c r="J27" i="10"/>
  <c r="J28" i="10" s="1"/>
  <c r="N23" i="10"/>
  <c r="N27" i="10" s="1"/>
  <c r="N28" i="10" s="1"/>
  <c r="K27" i="10"/>
  <c r="K28" i="10" s="1"/>
  <c r="P23" i="10"/>
  <c r="P27" i="10" s="1"/>
  <c r="P28" i="10" s="1"/>
  <c r="AF23" i="10"/>
  <c r="AF27" i="10" s="1"/>
  <c r="AF28" i="10" s="1"/>
  <c r="R23" i="10"/>
  <c r="T27" i="10"/>
  <c r="T28" i="10" s="1"/>
  <c r="AG18" i="10"/>
  <c r="AG18" i="13"/>
  <c r="AG18" i="2"/>
  <c r="AG18" i="23"/>
  <c r="AG18" i="5"/>
  <c r="AG18" i="6"/>
  <c r="AG18" i="7"/>
  <c r="AG18" i="21"/>
  <c r="AG18" i="3"/>
  <c r="U14" i="35"/>
  <c r="O14" i="35"/>
  <c r="R9" i="35"/>
  <c r="AA9" i="35"/>
  <c r="AA27" i="35" s="1"/>
  <c r="AA28" i="35" s="1"/>
  <c r="T27" i="35"/>
  <c r="T28" i="35" s="1"/>
  <c r="Y15" i="35"/>
  <c r="W15" i="35"/>
  <c r="U15" i="35"/>
  <c r="S15" i="35"/>
  <c r="Q15" i="35"/>
  <c r="O15" i="35"/>
  <c r="X27" i="35"/>
  <c r="X28" i="35" s="1"/>
  <c r="W16" i="35"/>
  <c r="V16" i="35"/>
  <c r="V27" i="35" s="1"/>
  <c r="V28" i="35" s="1"/>
  <c r="S16" i="35"/>
  <c r="Q16" i="35"/>
  <c r="W7" i="35"/>
  <c r="U7" i="35"/>
  <c r="S7" i="35"/>
  <c r="W11" i="35"/>
  <c r="U11" i="35"/>
  <c r="S11" i="35"/>
  <c r="Q11" i="35"/>
  <c r="I28" i="35"/>
  <c r="Y12" i="35"/>
  <c r="Y27" i="35" s="1"/>
  <c r="Y28" i="35" s="1"/>
  <c r="W12" i="35"/>
  <c r="U12" i="35"/>
  <c r="Q12" i="35"/>
  <c r="O12" i="35"/>
  <c r="L27" i="35"/>
  <c r="L28" i="35" s="1"/>
  <c r="U14" i="30"/>
  <c r="O14" i="30"/>
  <c r="AH14" i="30" s="1"/>
  <c r="T27" i="30"/>
  <c r="T28" i="30" s="1"/>
  <c r="W7" i="30"/>
  <c r="U7" i="30"/>
  <c r="S7" i="30"/>
  <c r="W16" i="30"/>
  <c r="V16" i="30"/>
  <c r="V27" i="30" s="1"/>
  <c r="V28" i="30" s="1"/>
  <c r="S16" i="30"/>
  <c r="Q16" i="30"/>
  <c r="AB27" i="30"/>
  <c r="AB28" i="30" s="1"/>
  <c r="W11" i="30"/>
  <c r="U11" i="30"/>
  <c r="S11" i="30"/>
  <c r="Q11" i="30"/>
  <c r="Y12" i="30"/>
  <c r="W12" i="30"/>
  <c r="U12" i="30"/>
  <c r="Q12" i="30"/>
  <c r="O12" i="30"/>
  <c r="U8" i="30"/>
  <c r="O8" i="30"/>
  <c r="Y15" i="30"/>
  <c r="W15" i="30"/>
  <c r="U15" i="30"/>
  <c r="S15" i="30"/>
  <c r="Q15" i="30"/>
  <c r="O15" i="30"/>
  <c r="L27" i="30"/>
  <c r="L28" i="30" s="1"/>
  <c r="R9" i="30"/>
  <c r="AA9" i="30"/>
  <c r="AA27" i="30" s="1"/>
  <c r="AA28" i="30" s="1"/>
  <c r="W7" i="29"/>
  <c r="U7" i="29"/>
  <c r="S7" i="29"/>
  <c r="Y15" i="29"/>
  <c r="W15" i="29"/>
  <c r="U15" i="29"/>
  <c r="S15" i="29"/>
  <c r="Q15" i="29"/>
  <c r="O15" i="29"/>
  <c r="X27" i="29"/>
  <c r="X28" i="29" s="1"/>
  <c r="Z27" i="29"/>
  <c r="Z28" i="29" s="1"/>
  <c r="W11" i="29"/>
  <c r="U11" i="29"/>
  <c r="S11" i="29"/>
  <c r="Q11" i="29"/>
  <c r="W16" i="29"/>
  <c r="V16" i="29"/>
  <c r="V27" i="29" s="1"/>
  <c r="V28" i="29" s="1"/>
  <c r="S16" i="29"/>
  <c r="Q16" i="29"/>
  <c r="U8" i="29"/>
  <c r="O8" i="29"/>
  <c r="Q12" i="29"/>
  <c r="Y12" i="29"/>
  <c r="Y27" i="29" s="1"/>
  <c r="Y28" i="29" s="1"/>
  <c r="W12" i="29"/>
  <c r="U12" i="29"/>
  <c r="O12" i="29"/>
  <c r="J27" i="29"/>
  <c r="J28" i="29" s="1"/>
  <c r="AA9" i="29"/>
  <c r="AA27" i="29" s="1"/>
  <c r="AA28" i="29" s="1"/>
  <c r="R9" i="29"/>
  <c r="U14" i="29"/>
  <c r="O14" i="29"/>
  <c r="AH14" i="29" s="1"/>
  <c r="T27" i="29"/>
  <c r="T28" i="29" s="1"/>
  <c r="R9" i="28"/>
  <c r="AA9" i="28"/>
  <c r="AA27" i="28" s="1"/>
  <c r="AA28" i="28" s="1"/>
  <c r="T27" i="28"/>
  <c r="T28" i="28" s="1"/>
  <c r="N27" i="28"/>
  <c r="N28" i="28" s="1"/>
  <c r="U14" i="28"/>
  <c r="O14" i="28"/>
  <c r="AH14" i="28" s="1"/>
  <c r="Y15" i="28"/>
  <c r="W15" i="28"/>
  <c r="U15" i="28"/>
  <c r="S15" i="28"/>
  <c r="Q15" i="28"/>
  <c r="O15" i="28"/>
  <c r="Z27" i="28"/>
  <c r="Z28" i="28" s="1"/>
  <c r="W16" i="28"/>
  <c r="V16" i="28"/>
  <c r="V27" i="28" s="1"/>
  <c r="V28" i="28" s="1"/>
  <c r="S16" i="28"/>
  <c r="Q16" i="28"/>
  <c r="AB27" i="28"/>
  <c r="AB28" i="28" s="1"/>
  <c r="I28" i="28"/>
  <c r="W7" i="28"/>
  <c r="U7" i="28"/>
  <c r="S7" i="28"/>
  <c r="W11" i="28"/>
  <c r="U11" i="28"/>
  <c r="S11" i="28"/>
  <c r="Q11" i="28"/>
  <c r="J27" i="28"/>
  <c r="J28" i="28" s="1"/>
  <c r="Y12" i="28"/>
  <c r="W12" i="28"/>
  <c r="U12" i="28"/>
  <c r="Q12" i="28"/>
  <c r="O12" i="28"/>
  <c r="U8" i="28"/>
  <c r="O8" i="28"/>
  <c r="AA9" i="26"/>
  <c r="AA27" i="26" s="1"/>
  <c r="AA28" i="26" s="1"/>
  <c r="R9" i="26"/>
  <c r="U14" i="26"/>
  <c r="O14" i="26"/>
  <c r="AH14" i="26" s="1"/>
  <c r="T27" i="26"/>
  <c r="T28" i="26" s="1"/>
  <c r="Z27" i="26"/>
  <c r="Z28" i="26" s="1"/>
  <c r="Y15" i="26"/>
  <c r="W15" i="26"/>
  <c r="U15" i="26"/>
  <c r="S15" i="26"/>
  <c r="Q15" i="26"/>
  <c r="O15" i="26"/>
  <c r="W7" i="26"/>
  <c r="U7" i="26"/>
  <c r="S7" i="26"/>
  <c r="W16" i="26"/>
  <c r="V16" i="26"/>
  <c r="V27" i="26" s="1"/>
  <c r="V28" i="26" s="1"/>
  <c r="S16" i="26"/>
  <c r="Q16" i="26"/>
  <c r="W11" i="26"/>
  <c r="U11" i="26"/>
  <c r="S11" i="26"/>
  <c r="Q11" i="26"/>
  <c r="I28" i="26"/>
  <c r="Y12" i="26"/>
  <c r="W12" i="26"/>
  <c r="U12" i="26"/>
  <c r="Q12" i="26"/>
  <c r="O12" i="26"/>
  <c r="J27" i="26"/>
  <c r="J28" i="26" s="1"/>
  <c r="U8" i="26"/>
  <c r="O8" i="26"/>
  <c r="L27" i="26"/>
  <c r="L28" i="26" s="1"/>
  <c r="R9" i="27"/>
  <c r="AA9" i="27"/>
  <c r="AA27" i="27" s="1"/>
  <c r="AA28" i="27" s="1"/>
  <c r="U14" i="27"/>
  <c r="O14" i="27"/>
  <c r="AH14" i="27" s="1"/>
  <c r="Y15" i="27"/>
  <c r="W15" i="27"/>
  <c r="U15" i="27"/>
  <c r="S15" i="27"/>
  <c r="Q15" i="27"/>
  <c r="O15" i="27"/>
  <c r="Z27" i="27"/>
  <c r="Z28" i="27" s="1"/>
  <c r="W16" i="27"/>
  <c r="V16" i="27"/>
  <c r="V27" i="27" s="1"/>
  <c r="V28" i="27" s="1"/>
  <c r="S16" i="27"/>
  <c r="Q16" i="27"/>
  <c r="W7" i="27"/>
  <c r="U7" i="27"/>
  <c r="S7" i="27"/>
  <c r="W11" i="27"/>
  <c r="U11" i="27"/>
  <c r="S11" i="27"/>
  <c r="Q11" i="27"/>
  <c r="I28" i="27"/>
  <c r="Y12" i="27"/>
  <c r="W12" i="27"/>
  <c r="U12" i="27"/>
  <c r="Q12" i="27"/>
  <c r="O12" i="27"/>
  <c r="U8" i="27"/>
  <c r="O8" i="27"/>
  <c r="U8" i="24"/>
  <c r="O8" i="24"/>
  <c r="O18" i="24" s="1"/>
  <c r="P27" i="24"/>
  <c r="P28" i="24" s="1"/>
  <c r="U14" i="24"/>
  <c r="O14" i="24"/>
  <c r="R9" i="24"/>
  <c r="R18" i="24" s="1"/>
  <c r="AA9" i="24"/>
  <c r="Y15" i="24"/>
  <c r="W15" i="24"/>
  <c r="U15" i="24"/>
  <c r="S15" i="24"/>
  <c r="Q15" i="24"/>
  <c r="O15" i="24"/>
  <c r="W16" i="24"/>
  <c r="V16" i="24"/>
  <c r="S16" i="24"/>
  <c r="Q16" i="24"/>
  <c r="AB27" i="24"/>
  <c r="AB28" i="24" s="1"/>
  <c r="W11" i="24"/>
  <c r="U11" i="24"/>
  <c r="S11" i="24"/>
  <c r="Q11" i="24"/>
  <c r="I28" i="24"/>
  <c r="W7" i="24"/>
  <c r="U7" i="24"/>
  <c r="U18" i="24" s="1"/>
  <c r="S7" i="24"/>
  <c r="S18" i="24" s="1"/>
  <c r="J27" i="24"/>
  <c r="J28" i="24" s="1"/>
  <c r="Y12" i="24"/>
  <c r="W12" i="24"/>
  <c r="U12" i="24"/>
  <c r="Q12" i="24"/>
  <c r="O12" i="24"/>
  <c r="L27" i="24"/>
  <c r="L28" i="24" s="1"/>
  <c r="AA9" i="18"/>
  <c r="R9" i="18"/>
  <c r="R18" i="18" s="1"/>
  <c r="Y15" i="18"/>
  <c r="W15" i="18"/>
  <c r="U15" i="18"/>
  <c r="S15" i="18"/>
  <c r="Q15" i="18"/>
  <c r="O15" i="18"/>
  <c r="U14" i="18"/>
  <c r="O14" i="18"/>
  <c r="W7" i="18"/>
  <c r="U7" i="18"/>
  <c r="S7" i="18"/>
  <c r="W16" i="18"/>
  <c r="V16" i="18"/>
  <c r="S16" i="18"/>
  <c r="Q16" i="18"/>
  <c r="AB27" i="18"/>
  <c r="AB28" i="18" s="1"/>
  <c r="W11" i="18"/>
  <c r="U11" i="18"/>
  <c r="S11" i="18"/>
  <c r="Q11" i="18"/>
  <c r="I28" i="18"/>
  <c r="Y12" i="18"/>
  <c r="W12" i="18"/>
  <c r="U12" i="18"/>
  <c r="Q12" i="18"/>
  <c r="O12" i="18"/>
  <c r="J27" i="18"/>
  <c r="J28" i="18" s="1"/>
  <c r="U8" i="18"/>
  <c r="O8" i="18"/>
  <c r="W16" i="11"/>
  <c r="V16" i="11"/>
  <c r="S16" i="11"/>
  <c r="Q16" i="11"/>
  <c r="W11" i="11"/>
  <c r="U11" i="11"/>
  <c r="S11" i="11"/>
  <c r="Q11" i="11"/>
  <c r="Q18" i="11" s="1"/>
  <c r="Y15" i="11"/>
  <c r="W15" i="11"/>
  <c r="U15" i="11"/>
  <c r="S15" i="11"/>
  <c r="Q15" i="11"/>
  <c r="O15" i="11"/>
  <c r="AD27" i="11"/>
  <c r="AD28" i="11" s="1"/>
  <c r="Y12" i="11"/>
  <c r="W12" i="11"/>
  <c r="U12" i="11"/>
  <c r="Q12" i="11"/>
  <c r="O12" i="11"/>
  <c r="R9" i="11"/>
  <c r="R18" i="11" s="1"/>
  <c r="AA9" i="11"/>
  <c r="U14" i="11"/>
  <c r="O14" i="11"/>
  <c r="W7" i="11"/>
  <c r="U7" i="11"/>
  <c r="S7" i="11"/>
  <c r="T27" i="11"/>
  <c r="T28" i="11" s="1"/>
  <c r="O8" i="11"/>
  <c r="R9" i="10"/>
  <c r="R18" i="10" s="1"/>
  <c r="AA9" i="10"/>
  <c r="U14" i="10"/>
  <c r="O14" i="10"/>
  <c r="W11" i="10"/>
  <c r="U11" i="10"/>
  <c r="S11" i="10"/>
  <c r="Q11" i="10"/>
  <c r="W16" i="10"/>
  <c r="V16" i="10"/>
  <c r="S16" i="10"/>
  <c r="Q16" i="10"/>
  <c r="AB27" i="10"/>
  <c r="AB28" i="10" s="1"/>
  <c r="U8" i="10"/>
  <c r="O8" i="10"/>
  <c r="Y15" i="10"/>
  <c r="W15" i="10"/>
  <c r="U15" i="10"/>
  <c r="S15" i="10"/>
  <c r="O15" i="10"/>
  <c r="Q15" i="10"/>
  <c r="U7" i="10"/>
  <c r="U18" i="10" s="1"/>
  <c r="W7" i="10"/>
  <c r="S7" i="10"/>
  <c r="I28" i="10"/>
  <c r="O12" i="10"/>
  <c r="Q12" i="10"/>
  <c r="W12" i="10"/>
  <c r="Y12" i="10"/>
  <c r="Y18" i="10" s="1"/>
  <c r="R9" i="13"/>
  <c r="R18" i="13" s="1"/>
  <c r="AA9" i="13"/>
  <c r="W16" i="13"/>
  <c r="V16" i="13"/>
  <c r="S16" i="13"/>
  <c r="Q16" i="13"/>
  <c r="Y15" i="13"/>
  <c r="W15" i="13"/>
  <c r="U15" i="13"/>
  <c r="S15" i="13"/>
  <c r="Q15" i="13"/>
  <c r="O15" i="13"/>
  <c r="W7" i="13"/>
  <c r="U7" i="13"/>
  <c r="U18" i="13" s="1"/>
  <c r="S7" i="13"/>
  <c r="S18" i="13" s="1"/>
  <c r="W11" i="13"/>
  <c r="U11" i="13"/>
  <c r="S11" i="13"/>
  <c r="Q11" i="13"/>
  <c r="Q18" i="13" s="1"/>
  <c r="Y12" i="13"/>
  <c r="W12" i="13"/>
  <c r="U12" i="13"/>
  <c r="Q12" i="13"/>
  <c r="O12" i="13"/>
  <c r="U8" i="13"/>
  <c r="O8" i="13"/>
  <c r="O18" i="13" s="1"/>
  <c r="L27" i="13"/>
  <c r="L28" i="13" s="1"/>
  <c r="U14" i="13"/>
  <c r="O14" i="13"/>
  <c r="R9" i="2"/>
  <c r="R18" i="2" s="1"/>
  <c r="AA9" i="2"/>
  <c r="U14" i="2"/>
  <c r="O14" i="2"/>
  <c r="AH14" i="2" s="1"/>
  <c r="Y15" i="2"/>
  <c r="W15" i="2"/>
  <c r="U15" i="2"/>
  <c r="S15" i="2"/>
  <c r="Q15" i="2"/>
  <c r="O15" i="2"/>
  <c r="W11" i="2"/>
  <c r="U11" i="2"/>
  <c r="S11" i="2"/>
  <c r="Q11" i="2"/>
  <c r="W16" i="2"/>
  <c r="V16" i="2"/>
  <c r="S16" i="2"/>
  <c r="Q16" i="2"/>
  <c r="W7" i="2"/>
  <c r="U7" i="2"/>
  <c r="S7" i="2"/>
  <c r="O12" i="2"/>
  <c r="Y12" i="2"/>
  <c r="Y18" i="2" s="1"/>
  <c r="W12" i="2"/>
  <c r="U12" i="2"/>
  <c r="Q12" i="2"/>
  <c r="J27" i="2"/>
  <c r="J28" i="2" s="1"/>
  <c r="U8" i="2"/>
  <c r="O8" i="2"/>
  <c r="O18" i="2" s="1"/>
  <c r="I28" i="2"/>
  <c r="O14" i="23"/>
  <c r="U14" i="23"/>
  <c r="Y15" i="23"/>
  <c r="W15" i="23"/>
  <c r="U15" i="23"/>
  <c r="S15" i="23"/>
  <c r="Q15" i="23"/>
  <c r="O15" i="23"/>
  <c r="AA9" i="23"/>
  <c r="R9" i="23"/>
  <c r="R18" i="23" s="1"/>
  <c r="P27" i="23"/>
  <c r="P28" i="23" s="1"/>
  <c r="W16" i="23"/>
  <c r="V16" i="23"/>
  <c r="Q16" i="23"/>
  <c r="S16" i="23"/>
  <c r="AB27" i="23"/>
  <c r="AB28" i="23" s="1"/>
  <c r="W7" i="23"/>
  <c r="S7" i="23"/>
  <c r="U7" i="23"/>
  <c r="W11" i="23"/>
  <c r="U11" i="23"/>
  <c r="Q11" i="23"/>
  <c r="Q18" i="23" s="1"/>
  <c r="S11" i="23"/>
  <c r="U12" i="23"/>
  <c r="Y12" i="23"/>
  <c r="W12" i="23"/>
  <c r="Q12" i="23"/>
  <c r="O12" i="23"/>
  <c r="U8" i="23"/>
  <c r="O8" i="23"/>
  <c r="O18" i="23" s="1"/>
  <c r="L27" i="23"/>
  <c r="L28" i="23" s="1"/>
  <c r="I28" i="23"/>
  <c r="Y15" i="22"/>
  <c r="W15" i="22"/>
  <c r="U15" i="22"/>
  <c r="S15" i="22"/>
  <c r="Q15" i="22"/>
  <c r="O15" i="22"/>
  <c r="N27" i="22"/>
  <c r="N28" i="22" s="1"/>
  <c r="W11" i="22"/>
  <c r="U11" i="22"/>
  <c r="S11" i="22"/>
  <c r="Q11" i="22"/>
  <c r="W7" i="22"/>
  <c r="U7" i="22"/>
  <c r="S7" i="22"/>
  <c r="S18" i="22" s="1"/>
  <c r="W16" i="22"/>
  <c r="V16" i="22"/>
  <c r="S16" i="22"/>
  <c r="Q16" i="22"/>
  <c r="Y12" i="22"/>
  <c r="O12" i="22"/>
  <c r="W12" i="22"/>
  <c r="U12" i="22"/>
  <c r="Q12" i="22"/>
  <c r="I28" i="22"/>
  <c r="U8" i="22"/>
  <c r="O8" i="22"/>
  <c r="O18" i="22" s="1"/>
  <c r="J27" i="22"/>
  <c r="J28" i="22" s="1"/>
  <c r="AA9" i="22"/>
  <c r="R9" i="22"/>
  <c r="R18" i="22" s="1"/>
  <c r="U14" i="22"/>
  <c r="O14" i="22"/>
  <c r="Q16" i="5"/>
  <c r="W16" i="5"/>
  <c r="V16" i="5"/>
  <c r="S16" i="5"/>
  <c r="Q11" i="5"/>
  <c r="S11" i="5"/>
  <c r="W11" i="5"/>
  <c r="U11" i="5"/>
  <c r="W7" i="5"/>
  <c r="U7" i="5"/>
  <c r="S7" i="5"/>
  <c r="U12" i="5"/>
  <c r="W12" i="5"/>
  <c r="Y12" i="5"/>
  <c r="Q12" i="5"/>
  <c r="O12" i="5"/>
  <c r="L27" i="5"/>
  <c r="L28" i="5" s="1"/>
  <c r="I28" i="5"/>
  <c r="O8" i="5"/>
  <c r="U8" i="5"/>
  <c r="U14" i="5"/>
  <c r="O14" i="5"/>
  <c r="AA9" i="5"/>
  <c r="R9" i="5"/>
  <c r="R18" i="5" s="1"/>
  <c r="Y15" i="5"/>
  <c r="W15" i="5"/>
  <c r="O15" i="5"/>
  <c r="U15" i="5"/>
  <c r="S15" i="5"/>
  <c r="Q15" i="5"/>
  <c r="W11" i="6"/>
  <c r="U11" i="6"/>
  <c r="S11" i="6"/>
  <c r="Q11" i="6"/>
  <c r="O12" i="6"/>
  <c r="Y12" i="6"/>
  <c r="W12" i="6"/>
  <c r="U12" i="6"/>
  <c r="Q12" i="6"/>
  <c r="U8" i="6"/>
  <c r="O8" i="6"/>
  <c r="O18" i="6" s="1"/>
  <c r="W16" i="6"/>
  <c r="V16" i="6"/>
  <c r="S16" i="6"/>
  <c r="Q16" i="6"/>
  <c r="W7" i="6"/>
  <c r="U7" i="6"/>
  <c r="S7" i="6"/>
  <c r="S18" i="6" s="1"/>
  <c r="U14" i="6"/>
  <c r="O14" i="6"/>
  <c r="AH14" i="6" s="1"/>
  <c r="R9" i="6"/>
  <c r="R18" i="6" s="1"/>
  <c r="AA9" i="6"/>
  <c r="Y15" i="6"/>
  <c r="W15" i="6"/>
  <c r="U15" i="6"/>
  <c r="S15" i="6"/>
  <c r="Q15" i="6"/>
  <c r="O15" i="6"/>
  <c r="Y15" i="7"/>
  <c r="W15" i="7"/>
  <c r="U15" i="7"/>
  <c r="S15" i="7"/>
  <c r="Q15" i="7"/>
  <c r="O15" i="7"/>
  <c r="W11" i="7"/>
  <c r="U11" i="7"/>
  <c r="S11" i="7"/>
  <c r="Q11" i="7"/>
  <c r="Y12" i="7"/>
  <c r="Y18" i="7" s="1"/>
  <c r="O12" i="7"/>
  <c r="W12" i="7"/>
  <c r="U12" i="7"/>
  <c r="Q12" i="7"/>
  <c r="W16" i="7"/>
  <c r="V16" i="7"/>
  <c r="S16" i="7"/>
  <c r="Q16" i="7"/>
  <c r="U8" i="7"/>
  <c r="O8" i="7"/>
  <c r="R9" i="7"/>
  <c r="R18" i="7" s="1"/>
  <c r="AA9" i="7"/>
  <c r="U14" i="7"/>
  <c r="O14" i="7"/>
  <c r="W7" i="7"/>
  <c r="U7" i="7"/>
  <c r="S7" i="7"/>
  <c r="S18" i="7" s="1"/>
  <c r="I28" i="7"/>
  <c r="T27" i="7"/>
  <c r="T28" i="7" s="1"/>
  <c r="R9" i="21"/>
  <c r="R18" i="21" s="1"/>
  <c r="AA9" i="21"/>
  <c r="U14" i="21"/>
  <c r="O14" i="21"/>
  <c r="Y15" i="21"/>
  <c r="W15" i="21"/>
  <c r="U15" i="21"/>
  <c r="S15" i="21"/>
  <c r="Q15" i="21"/>
  <c r="O15" i="21"/>
  <c r="W16" i="21"/>
  <c r="V16" i="21"/>
  <c r="S16" i="21"/>
  <c r="Q16" i="21"/>
  <c r="Y12" i="21"/>
  <c r="Y18" i="21" s="1"/>
  <c r="W12" i="21"/>
  <c r="U12" i="21"/>
  <c r="Q12" i="21"/>
  <c r="O12" i="21"/>
  <c r="AF27" i="21"/>
  <c r="AF28" i="21" s="1"/>
  <c r="U8" i="21"/>
  <c r="O8" i="21"/>
  <c r="W11" i="21"/>
  <c r="U11" i="21"/>
  <c r="S11" i="21"/>
  <c r="Q11" i="21"/>
  <c r="Q18" i="21" s="1"/>
  <c r="W7" i="21"/>
  <c r="W18" i="21" s="1"/>
  <c r="U7" i="21"/>
  <c r="U18" i="21" s="1"/>
  <c r="S7" i="21"/>
  <c r="I28" i="21"/>
  <c r="AD27" i="21"/>
  <c r="AD28" i="21" s="1"/>
  <c r="W16" i="3"/>
  <c r="V16" i="3"/>
  <c r="S16" i="3"/>
  <c r="Q16" i="3"/>
  <c r="W11" i="3"/>
  <c r="U11" i="3"/>
  <c r="Q11" i="3"/>
  <c r="S11" i="3"/>
  <c r="Y15" i="3"/>
  <c r="W15" i="3"/>
  <c r="U15" i="3"/>
  <c r="O15" i="3"/>
  <c r="S15" i="3"/>
  <c r="Q15" i="3"/>
  <c r="AA9" i="3"/>
  <c r="R9" i="3"/>
  <c r="R18" i="3" s="1"/>
  <c r="W7" i="3"/>
  <c r="U7" i="3"/>
  <c r="S7" i="3"/>
  <c r="U14" i="3"/>
  <c r="O14" i="3"/>
  <c r="Y12" i="3"/>
  <c r="W12" i="3"/>
  <c r="U12" i="3"/>
  <c r="O12" i="3"/>
  <c r="Q12" i="3"/>
  <c r="U8" i="3"/>
  <c r="O8" i="3"/>
  <c r="O23" i="4"/>
  <c r="AG7" i="4"/>
  <c r="D7" i="4"/>
  <c r="E7" i="4" s="1"/>
  <c r="G7" i="4" s="1"/>
  <c r="S7" i="4" s="1"/>
  <c r="L19" i="4"/>
  <c r="N19" i="4"/>
  <c r="P19" i="4"/>
  <c r="R19" i="4"/>
  <c r="T19" i="4"/>
  <c r="V19" i="4"/>
  <c r="X19" i="4"/>
  <c r="Z19" i="4"/>
  <c r="AB19" i="4"/>
  <c r="AD19" i="4"/>
  <c r="AF19" i="4"/>
  <c r="L20" i="4"/>
  <c r="N20" i="4"/>
  <c r="P20" i="4"/>
  <c r="R20" i="4"/>
  <c r="T20" i="4"/>
  <c r="V20" i="4"/>
  <c r="X20" i="4"/>
  <c r="Z20" i="4"/>
  <c r="AB20" i="4"/>
  <c r="AD20" i="4"/>
  <c r="AF20" i="4"/>
  <c r="L21" i="4"/>
  <c r="N21" i="4"/>
  <c r="P21" i="4"/>
  <c r="R21" i="4"/>
  <c r="T21" i="4"/>
  <c r="V21" i="4"/>
  <c r="X21" i="4"/>
  <c r="Z21" i="4"/>
  <c r="AB21" i="4"/>
  <c r="AD21" i="4"/>
  <c r="AF21" i="4"/>
  <c r="L22" i="4"/>
  <c r="N22" i="4"/>
  <c r="P22" i="4"/>
  <c r="R22" i="4"/>
  <c r="T22" i="4"/>
  <c r="V22" i="4"/>
  <c r="X22" i="4"/>
  <c r="Z22" i="4"/>
  <c r="AB22" i="4"/>
  <c r="AD22" i="4"/>
  <c r="AF22" i="4"/>
  <c r="K23" i="4"/>
  <c r="M23" i="4"/>
  <c r="Q23" i="4"/>
  <c r="S23" i="4"/>
  <c r="U23" i="4"/>
  <c r="W23" i="4"/>
  <c r="Y23" i="4"/>
  <c r="AA23" i="4"/>
  <c r="AC23" i="4"/>
  <c r="AE23" i="4"/>
  <c r="J22" i="4"/>
  <c r="J21" i="4"/>
  <c r="J20" i="4"/>
  <c r="J19" i="4"/>
  <c r="I23" i="4"/>
  <c r="W18" i="24" l="1"/>
  <c r="Q18" i="24"/>
  <c r="Q27" i="24" s="1"/>
  <c r="Q28" i="24" s="1"/>
  <c r="AA18" i="24"/>
  <c r="AA27" i="24" s="1"/>
  <c r="AA28" i="24" s="1"/>
  <c r="AH14" i="24"/>
  <c r="Y18" i="24"/>
  <c r="Y27" i="24" s="1"/>
  <c r="Y28" i="24" s="1"/>
  <c r="V18" i="24"/>
  <c r="V27" i="24" s="1"/>
  <c r="V28" i="24" s="1"/>
  <c r="U18" i="18"/>
  <c r="U27" i="18" s="1"/>
  <c r="U28" i="18" s="1"/>
  <c r="W18" i="18"/>
  <c r="W27" i="18" s="1"/>
  <c r="W28" i="18" s="1"/>
  <c r="Q18" i="18"/>
  <c r="Q27" i="18" s="1"/>
  <c r="Q28" i="18" s="1"/>
  <c r="S18" i="18"/>
  <c r="S27" i="18" s="1"/>
  <c r="S28" i="18" s="1"/>
  <c r="O18" i="18"/>
  <c r="V18" i="18"/>
  <c r="V27" i="18" s="1"/>
  <c r="V28" i="18" s="1"/>
  <c r="AA27" i="18"/>
  <c r="AA28" i="18" s="1"/>
  <c r="AA18" i="18"/>
  <c r="Y18" i="18"/>
  <c r="Y18" i="11"/>
  <c r="Y27" i="11" s="1"/>
  <c r="Y28" i="11" s="1"/>
  <c r="S18" i="11"/>
  <c r="S27" i="11" s="1"/>
  <c r="S28" i="11" s="1"/>
  <c r="O18" i="11"/>
  <c r="U18" i="11"/>
  <c r="U27" i="11" s="1"/>
  <c r="U28" i="11" s="1"/>
  <c r="V18" i="11"/>
  <c r="V27" i="11" s="1"/>
  <c r="V28" i="11" s="1"/>
  <c r="W18" i="11"/>
  <c r="AA27" i="11"/>
  <c r="AA28" i="11" s="1"/>
  <c r="AA18" i="11"/>
  <c r="O18" i="10"/>
  <c r="AA18" i="10"/>
  <c r="AA27" i="10" s="1"/>
  <c r="AA28" i="10" s="1"/>
  <c r="S18" i="10"/>
  <c r="S27" i="10" s="1"/>
  <c r="S28" i="10" s="1"/>
  <c r="W18" i="10"/>
  <c r="W27" i="10" s="1"/>
  <c r="W28" i="10" s="1"/>
  <c r="V18" i="10"/>
  <c r="V27" i="10" s="1"/>
  <c r="V28" i="10" s="1"/>
  <c r="Q18" i="10"/>
  <c r="Q27" i="10" s="1"/>
  <c r="Q28" i="10" s="1"/>
  <c r="W18" i="13"/>
  <c r="W27" i="13" s="1"/>
  <c r="W28" i="13" s="1"/>
  <c r="Y18" i="13"/>
  <c r="Y27" i="13" s="1"/>
  <c r="Y28" i="13" s="1"/>
  <c r="V18" i="13"/>
  <c r="V27" i="13" s="1"/>
  <c r="V28" i="13" s="1"/>
  <c r="AA18" i="13"/>
  <c r="AA27" i="13" s="1"/>
  <c r="AA28" i="13" s="1"/>
  <c r="S18" i="2"/>
  <c r="U18" i="2"/>
  <c r="W18" i="2"/>
  <c r="V27" i="2"/>
  <c r="V28" i="2" s="1"/>
  <c r="V18" i="2"/>
  <c r="Q18" i="2"/>
  <c r="Q27" i="2" s="1"/>
  <c r="Q28" i="2" s="1"/>
  <c r="AA18" i="2"/>
  <c r="AA27" i="2" s="1"/>
  <c r="AA28" i="2" s="1"/>
  <c r="AA18" i="23"/>
  <c r="AA27" i="23" s="1"/>
  <c r="AA28" i="23" s="1"/>
  <c r="U18" i="23"/>
  <c r="W18" i="23"/>
  <c r="S18" i="23"/>
  <c r="S27" i="23" s="1"/>
  <c r="S28" i="23" s="1"/>
  <c r="Y18" i="23"/>
  <c r="Y27" i="23" s="1"/>
  <c r="Y28" i="23" s="1"/>
  <c r="V18" i="23"/>
  <c r="V27" i="23" s="1"/>
  <c r="V28" i="23" s="1"/>
  <c r="U18" i="22"/>
  <c r="U27" i="22" s="1"/>
  <c r="U28" i="22" s="1"/>
  <c r="W18" i="22"/>
  <c r="W27" i="22" s="1"/>
  <c r="W28" i="22" s="1"/>
  <c r="Q18" i="22"/>
  <c r="Y27" i="22"/>
  <c r="Y28" i="22" s="1"/>
  <c r="Y18" i="22"/>
  <c r="AA18" i="22"/>
  <c r="AA27" i="22" s="1"/>
  <c r="AA28" i="22" s="1"/>
  <c r="V18" i="22"/>
  <c r="V27" i="22" s="1"/>
  <c r="V28" i="22" s="1"/>
  <c r="S18" i="5"/>
  <c r="S27" i="5" s="1"/>
  <c r="S28" i="5" s="1"/>
  <c r="W18" i="5"/>
  <c r="W27" i="5" s="1"/>
  <c r="W28" i="5" s="1"/>
  <c r="AA18" i="5"/>
  <c r="AA27" i="5" s="1"/>
  <c r="AA28" i="5" s="1"/>
  <c r="U18" i="5"/>
  <c r="O18" i="5"/>
  <c r="Q18" i="5"/>
  <c r="Q27" i="5" s="1"/>
  <c r="Q28" i="5" s="1"/>
  <c r="V27" i="5"/>
  <c r="V28" i="5" s="1"/>
  <c r="V18" i="5"/>
  <c r="Y18" i="5"/>
  <c r="AA18" i="6"/>
  <c r="AA27" i="6" s="1"/>
  <c r="AA28" i="6" s="1"/>
  <c r="Y18" i="6"/>
  <c r="Y27" i="6" s="1"/>
  <c r="Y28" i="6" s="1"/>
  <c r="U18" i="6"/>
  <c r="U27" i="6" s="1"/>
  <c r="U28" i="6" s="1"/>
  <c r="W18" i="6"/>
  <c r="Q18" i="6"/>
  <c r="AH16" i="6"/>
  <c r="V27" i="6"/>
  <c r="V28" i="6" s="1"/>
  <c r="V18" i="6"/>
  <c r="W18" i="7"/>
  <c r="W27" i="7" s="1"/>
  <c r="W28" i="7" s="1"/>
  <c r="AA18" i="7"/>
  <c r="AA27" i="7" s="1"/>
  <c r="AA28" i="7" s="1"/>
  <c r="U18" i="7"/>
  <c r="Q18" i="7"/>
  <c r="Q27" i="7" s="1"/>
  <c r="Q28" i="7" s="1"/>
  <c r="O18" i="7"/>
  <c r="V18" i="7"/>
  <c r="V27" i="7" s="1"/>
  <c r="V28" i="7" s="1"/>
  <c r="V18" i="21"/>
  <c r="V27" i="21" s="1"/>
  <c r="V28" i="21" s="1"/>
  <c r="O18" i="21"/>
  <c r="AH12" i="21"/>
  <c r="S18" i="21"/>
  <c r="AA18" i="21"/>
  <c r="AA27" i="21" s="1"/>
  <c r="AA28" i="21" s="1"/>
  <c r="U18" i="3"/>
  <c r="U27" i="3" s="1"/>
  <c r="U28" i="3" s="1"/>
  <c r="Y18" i="3"/>
  <c r="Y27" i="3" s="1"/>
  <c r="Y28" i="3" s="1"/>
  <c r="AH15" i="3"/>
  <c r="AH14" i="3"/>
  <c r="S18" i="3"/>
  <c r="S27" i="3" s="1"/>
  <c r="S28" i="3" s="1"/>
  <c r="Q18" i="3"/>
  <c r="O18" i="3"/>
  <c r="W18" i="3"/>
  <c r="W27" i="3" s="1"/>
  <c r="W28" i="3" s="1"/>
  <c r="AA18" i="3"/>
  <c r="AA27" i="3" s="1"/>
  <c r="AA28" i="3" s="1"/>
  <c r="V18" i="3"/>
  <c r="V27" i="3" s="1"/>
  <c r="V28" i="3" s="1"/>
  <c r="AH11" i="38"/>
  <c r="Q27" i="38"/>
  <c r="Q28" i="38" s="1"/>
  <c r="AH14" i="38"/>
  <c r="R27" i="38"/>
  <c r="R28" i="38" s="1"/>
  <c r="AH9" i="38"/>
  <c r="AH8" i="38"/>
  <c r="AH15" i="38"/>
  <c r="Y27" i="38"/>
  <c r="Y28" i="38" s="1"/>
  <c r="AH16" i="38"/>
  <c r="AH12" i="38"/>
  <c r="AH7" i="38"/>
  <c r="S27" i="38"/>
  <c r="S28" i="38" s="1"/>
  <c r="U27" i="38"/>
  <c r="U28" i="38" s="1"/>
  <c r="W27" i="38"/>
  <c r="W28" i="38" s="1"/>
  <c r="U27" i="37"/>
  <c r="U28" i="37" s="1"/>
  <c r="Y27" i="37"/>
  <c r="Y28" i="37" s="1"/>
  <c r="W27" i="37"/>
  <c r="W28" i="37" s="1"/>
  <c r="AH11" i="37"/>
  <c r="Q27" i="37"/>
  <c r="Q28" i="37" s="1"/>
  <c r="AH8" i="37"/>
  <c r="R27" i="37"/>
  <c r="R28" i="37" s="1"/>
  <c r="AH9" i="37"/>
  <c r="AH7" i="37"/>
  <c r="S27" i="37"/>
  <c r="S28" i="37" s="1"/>
  <c r="AH15" i="37"/>
  <c r="AH12" i="37"/>
  <c r="Y27" i="36"/>
  <c r="Y28" i="36" s="1"/>
  <c r="AH14" i="36"/>
  <c r="U27" i="36"/>
  <c r="U28" i="36" s="1"/>
  <c r="AH12" i="36"/>
  <c r="W27" i="36"/>
  <c r="W28" i="36" s="1"/>
  <c r="AH15" i="36"/>
  <c r="AH11" i="36"/>
  <c r="Q27" i="36"/>
  <c r="Q28" i="36" s="1"/>
  <c r="AH7" i="36"/>
  <c r="S27" i="36"/>
  <c r="S28" i="36" s="1"/>
  <c r="R27" i="36"/>
  <c r="R28" i="36" s="1"/>
  <c r="AH9" i="36"/>
  <c r="AH16" i="36"/>
  <c r="AH8" i="36"/>
  <c r="W27" i="35"/>
  <c r="W28" i="35" s="1"/>
  <c r="AH14" i="35"/>
  <c r="AH15" i="35"/>
  <c r="AH12" i="28"/>
  <c r="W27" i="26"/>
  <c r="W28" i="26" s="1"/>
  <c r="AH15" i="26"/>
  <c r="Y27" i="27"/>
  <c r="Y28" i="27" s="1"/>
  <c r="Y27" i="10"/>
  <c r="Y28" i="10" s="1"/>
  <c r="AH12" i="2"/>
  <c r="AH15" i="2"/>
  <c r="U27" i="2"/>
  <c r="U28" i="2" s="1"/>
  <c r="AH15" i="23"/>
  <c r="AH16" i="22"/>
  <c r="AH15" i="22"/>
  <c r="AH12" i="7"/>
  <c r="Y27" i="7"/>
  <c r="Y28" i="7" s="1"/>
  <c r="W27" i="21"/>
  <c r="W28" i="21" s="1"/>
  <c r="AH15" i="21"/>
  <c r="Y27" i="21"/>
  <c r="Y28" i="21" s="1"/>
  <c r="AH11" i="35"/>
  <c r="Q27" i="35"/>
  <c r="Q28" i="35" s="1"/>
  <c r="AH7" i="35"/>
  <c r="S27" i="35"/>
  <c r="S28" i="35" s="1"/>
  <c r="AH12" i="35"/>
  <c r="U27" i="35"/>
  <c r="U28" i="35" s="1"/>
  <c r="AH16" i="35"/>
  <c r="R27" i="35"/>
  <c r="R28" i="35" s="1"/>
  <c r="AH9" i="35"/>
  <c r="AH8" i="30"/>
  <c r="AH16" i="30"/>
  <c r="AH12" i="30"/>
  <c r="R27" i="30"/>
  <c r="R28" i="30" s="1"/>
  <c r="AH9" i="30"/>
  <c r="AH7" i="30"/>
  <c r="S27" i="30"/>
  <c r="S28" i="30" s="1"/>
  <c r="U27" i="30"/>
  <c r="U28" i="30" s="1"/>
  <c r="AH15" i="30"/>
  <c r="Y27" i="30"/>
  <c r="Y28" i="30" s="1"/>
  <c r="W27" i="30"/>
  <c r="W28" i="30" s="1"/>
  <c r="AH11" i="30"/>
  <c r="Q27" i="30"/>
  <c r="Q28" i="30" s="1"/>
  <c r="AH8" i="29"/>
  <c r="AH15" i="29"/>
  <c r="AH16" i="29"/>
  <c r="R27" i="29"/>
  <c r="R28" i="29" s="1"/>
  <c r="AH9" i="29"/>
  <c r="AH11" i="29"/>
  <c r="Q27" i="29"/>
  <c r="Q28" i="29" s="1"/>
  <c r="AH7" i="29"/>
  <c r="S27" i="29"/>
  <c r="S28" i="29" s="1"/>
  <c r="AH12" i="29"/>
  <c r="U27" i="29"/>
  <c r="U28" i="29" s="1"/>
  <c r="W27" i="29"/>
  <c r="W28" i="29" s="1"/>
  <c r="AH15" i="28"/>
  <c r="AH8" i="28"/>
  <c r="AH7" i="28"/>
  <c r="S27" i="28"/>
  <c r="S28" i="28" s="1"/>
  <c r="W27" i="28"/>
  <c r="W28" i="28" s="1"/>
  <c r="U27" i="28"/>
  <c r="U28" i="28" s="1"/>
  <c r="Y27" i="28"/>
  <c r="Y28" i="28" s="1"/>
  <c r="AH16" i="28"/>
  <c r="AH11" i="28"/>
  <c r="Q27" i="28"/>
  <c r="Q28" i="28" s="1"/>
  <c r="R27" i="28"/>
  <c r="R28" i="28" s="1"/>
  <c r="AH9" i="28"/>
  <c r="AH11" i="26"/>
  <c r="Q27" i="26"/>
  <c r="Q28" i="26" s="1"/>
  <c r="AH8" i="26"/>
  <c r="AH16" i="26"/>
  <c r="AH12" i="26"/>
  <c r="AH7" i="26"/>
  <c r="S27" i="26"/>
  <c r="S28" i="26" s="1"/>
  <c r="Y27" i="26"/>
  <c r="Y28" i="26" s="1"/>
  <c r="U27" i="26"/>
  <c r="U28" i="26" s="1"/>
  <c r="R27" i="26"/>
  <c r="R28" i="26" s="1"/>
  <c r="AH9" i="26"/>
  <c r="AH11" i="27"/>
  <c r="Q27" i="27"/>
  <c r="Q28" i="27" s="1"/>
  <c r="AH15" i="27"/>
  <c r="AH8" i="27"/>
  <c r="AH7" i="27"/>
  <c r="S27" i="27"/>
  <c r="S28" i="27" s="1"/>
  <c r="AH12" i="27"/>
  <c r="U27" i="27"/>
  <c r="U28" i="27" s="1"/>
  <c r="W27" i="27"/>
  <c r="W28" i="27" s="1"/>
  <c r="AH16" i="27"/>
  <c r="R27" i="27"/>
  <c r="R28" i="27" s="1"/>
  <c r="AH9" i="27"/>
  <c r="AH11" i="24"/>
  <c r="AH12" i="24"/>
  <c r="AH16" i="24"/>
  <c r="R27" i="24"/>
  <c r="R28" i="24" s="1"/>
  <c r="AH9" i="24"/>
  <c r="AH7" i="24"/>
  <c r="S27" i="24"/>
  <c r="S28" i="24" s="1"/>
  <c r="U27" i="24"/>
  <c r="U28" i="24" s="1"/>
  <c r="AH8" i="24"/>
  <c r="W27" i="24"/>
  <c r="W28" i="24" s="1"/>
  <c r="AH15" i="24"/>
  <c r="AH11" i="18"/>
  <c r="AH14" i="18"/>
  <c r="AH8" i="18"/>
  <c r="AH15" i="18"/>
  <c r="AH12" i="18"/>
  <c r="AH16" i="18"/>
  <c r="R27" i="18"/>
  <c r="R28" i="18" s="1"/>
  <c r="AH9" i="18"/>
  <c r="Y27" i="18"/>
  <c r="Y28" i="18" s="1"/>
  <c r="AH7" i="18"/>
  <c r="R27" i="11"/>
  <c r="R28" i="11" s="1"/>
  <c r="AH9" i="11"/>
  <c r="AH12" i="11"/>
  <c r="AH11" i="11"/>
  <c r="Q27" i="11"/>
  <c r="Q28" i="11" s="1"/>
  <c r="AH8" i="11"/>
  <c r="AH7" i="11"/>
  <c r="AH16" i="11"/>
  <c r="W27" i="11"/>
  <c r="W28" i="11" s="1"/>
  <c r="AH15" i="11"/>
  <c r="AH14" i="11"/>
  <c r="AH8" i="10"/>
  <c r="AH7" i="10"/>
  <c r="AH16" i="10"/>
  <c r="AH15" i="10"/>
  <c r="AH11" i="10"/>
  <c r="U27" i="10"/>
  <c r="U28" i="10" s="1"/>
  <c r="AH12" i="10"/>
  <c r="AH14" i="10"/>
  <c r="R27" i="10"/>
  <c r="R28" i="10" s="1"/>
  <c r="AH9" i="10"/>
  <c r="AH12" i="13"/>
  <c r="AH15" i="13"/>
  <c r="AH11" i="13"/>
  <c r="Q27" i="13"/>
  <c r="Q28" i="13" s="1"/>
  <c r="AH14" i="13"/>
  <c r="AH16" i="13"/>
  <c r="AH7" i="13"/>
  <c r="S27" i="13"/>
  <c r="S28" i="13" s="1"/>
  <c r="AH8" i="13"/>
  <c r="U27" i="13"/>
  <c r="U28" i="13" s="1"/>
  <c r="R27" i="13"/>
  <c r="R28" i="13" s="1"/>
  <c r="AH9" i="13"/>
  <c r="AH7" i="2"/>
  <c r="S27" i="2"/>
  <c r="S28" i="2" s="1"/>
  <c r="W27" i="2"/>
  <c r="W28" i="2" s="1"/>
  <c r="AH16" i="2"/>
  <c r="AH8" i="2"/>
  <c r="AH11" i="2"/>
  <c r="Y27" i="2"/>
  <c r="Y28" i="2" s="1"/>
  <c r="R27" i="2"/>
  <c r="R28" i="2" s="1"/>
  <c r="AH9" i="2"/>
  <c r="AH11" i="23"/>
  <c r="Q27" i="23"/>
  <c r="Q28" i="23" s="1"/>
  <c r="U27" i="23"/>
  <c r="U28" i="23" s="1"/>
  <c r="AH8" i="23"/>
  <c r="AH7" i="23"/>
  <c r="R27" i="23"/>
  <c r="R28" i="23" s="1"/>
  <c r="AH9" i="23"/>
  <c r="W27" i="23"/>
  <c r="W28" i="23" s="1"/>
  <c r="AH12" i="23"/>
  <c r="AH16" i="23"/>
  <c r="AH14" i="23"/>
  <c r="AH11" i="22"/>
  <c r="Q27" i="22"/>
  <c r="Q28" i="22" s="1"/>
  <c r="AH14" i="22"/>
  <c r="AH12" i="22"/>
  <c r="R27" i="22"/>
  <c r="R28" i="22" s="1"/>
  <c r="AH9" i="22"/>
  <c r="AH8" i="22"/>
  <c r="AH7" i="22"/>
  <c r="S27" i="22"/>
  <c r="S28" i="22" s="1"/>
  <c r="AH14" i="5"/>
  <c r="AH7" i="5"/>
  <c r="U27" i="5"/>
  <c r="U28" i="5" s="1"/>
  <c r="AH8" i="5"/>
  <c r="AH11" i="5"/>
  <c r="AH15" i="5"/>
  <c r="AH12" i="5"/>
  <c r="Y27" i="5"/>
  <c r="Y28" i="5" s="1"/>
  <c r="R27" i="5"/>
  <c r="R28" i="5" s="1"/>
  <c r="AH9" i="5"/>
  <c r="AH16" i="5"/>
  <c r="AH8" i="6"/>
  <c r="R27" i="6"/>
  <c r="R28" i="6" s="1"/>
  <c r="AH9" i="6"/>
  <c r="AH7" i="6"/>
  <c r="S27" i="6"/>
  <c r="S28" i="6" s="1"/>
  <c r="AH15" i="6"/>
  <c r="W27" i="6"/>
  <c r="W28" i="6" s="1"/>
  <c r="AH12" i="6"/>
  <c r="AH11" i="6"/>
  <c r="Q27" i="6"/>
  <c r="Q28" i="6" s="1"/>
  <c r="AH11" i="7"/>
  <c r="AH8" i="7"/>
  <c r="R27" i="7"/>
  <c r="R28" i="7" s="1"/>
  <c r="AH9" i="7"/>
  <c r="AH16" i="7"/>
  <c r="AH15" i="7"/>
  <c r="AH7" i="7"/>
  <c r="S27" i="7"/>
  <c r="S28" i="7" s="1"/>
  <c r="U27" i="7"/>
  <c r="U28" i="7" s="1"/>
  <c r="AH14" i="7"/>
  <c r="AH8" i="21"/>
  <c r="AH7" i="21"/>
  <c r="S27" i="21"/>
  <c r="S28" i="21" s="1"/>
  <c r="U27" i="21"/>
  <c r="U28" i="21" s="1"/>
  <c r="AH14" i="21"/>
  <c r="AH11" i="21"/>
  <c r="Q27" i="21"/>
  <c r="Q28" i="21" s="1"/>
  <c r="AH16" i="21"/>
  <c r="R27" i="21"/>
  <c r="R28" i="21" s="1"/>
  <c r="AH9" i="21"/>
  <c r="AH7" i="3"/>
  <c r="AH11" i="3"/>
  <c r="Q27" i="3"/>
  <c r="Q28" i="3" s="1"/>
  <c r="AH8" i="3"/>
  <c r="R27" i="3"/>
  <c r="R28" i="3" s="1"/>
  <c r="AH9" i="3"/>
  <c r="AH16" i="3"/>
  <c r="AH12" i="3"/>
  <c r="Z23" i="4"/>
  <c r="X23" i="4"/>
  <c r="X27" i="4" s="1"/>
  <c r="X28" i="4" s="1"/>
  <c r="J23" i="4"/>
  <c r="V23" i="4"/>
  <c r="R23" i="4"/>
  <c r="N23" i="4"/>
  <c r="L23" i="4"/>
  <c r="AD23" i="4"/>
  <c r="T23" i="4"/>
  <c r="AF23" i="4"/>
  <c r="AB23" i="4"/>
  <c r="P23" i="4"/>
  <c r="B6" i="4"/>
  <c r="C6" i="4" s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G16" i="4"/>
  <c r="AG9" i="4"/>
  <c r="AG10" i="4"/>
  <c r="AG11" i="4"/>
  <c r="AG12" i="4"/>
  <c r="AG13" i="4"/>
  <c r="AG14" i="4"/>
  <c r="AG15" i="4"/>
  <c r="AG8" i="4"/>
  <c r="M27" i="4"/>
  <c r="M28" i="4" s="1"/>
  <c r="AC27" i="4"/>
  <c r="AC28" i="4" s="1"/>
  <c r="AE27" i="4"/>
  <c r="AE28" i="4" s="1"/>
  <c r="K27" i="4"/>
  <c r="K28" i="4" s="1"/>
  <c r="J27" i="4"/>
  <c r="J28" i="4" s="1"/>
  <c r="I27" i="4"/>
  <c r="I28" i="4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O27" i="38" l="1"/>
  <c r="AH18" i="38"/>
  <c r="O27" i="37"/>
  <c r="AH18" i="37"/>
  <c r="O27" i="36"/>
  <c r="AH18" i="36"/>
  <c r="O27" i="35"/>
  <c r="AH18" i="35"/>
  <c r="O27" i="30"/>
  <c r="AH18" i="30"/>
  <c r="O27" i="29"/>
  <c r="AH18" i="29"/>
  <c r="O27" i="28"/>
  <c r="AH18" i="28"/>
  <c r="AH18" i="26"/>
  <c r="O27" i="26"/>
  <c r="O27" i="27"/>
  <c r="AH18" i="27"/>
  <c r="O27" i="24"/>
  <c r="AH18" i="24"/>
  <c r="O27" i="18"/>
  <c r="AH18" i="18"/>
  <c r="AH18" i="11"/>
  <c r="O27" i="11"/>
  <c r="O27" i="10"/>
  <c r="AH18" i="10"/>
  <c r="O27" i="13"/>
  <c r="AH18" i="13"/>
  <c r="AH18" i="2"/>
  <c r="O27" i="2"/>
  <c r="O27" i="23"/>
  <c r="AH18" i="23"/>
  <c r="O27" i="22"/>
  <c r="AH18" i="22"/>
  <c r="O27" i="5"/>
  <c r="AH18" i="5"/>
  <c r="O27" i="6"/>
  <c r="AH18" i="6"/>
  <c r="O27" i="7"/>
  <c r="AH18" i="7"/>
  <c r="O27" i="21"/>
  <c r="AH18" i="21"/>
  <c r="O27" i="3"/>
  <c r="AH18" i="3"/>
  <c r="Z27" i="4"/>
  <c r="Z28" i="4" s="1"/>
  <c r="P27" i="4"/>
  <c r="P28" i="4" s="1"/>
  <c r="AB27" i="4"/>
  <c r="AB28" i="4" s="1"/>
  <c r="T27" i="4"/>
  <c r="T28" i="4" s="1"/>
  <c r="N27" i="4"/>
  <c r="N28" i="4" s="1"/>
  <c r="AF27" i="4"/>
  <c r="AF28" i="4" s="1"/>
  <c r="L27" i="4"/>
  <c r="L28" i="4" s="1"/>
  <c r="AD27" i="4"/>
  <c r="AD28" i="4" s="1"/>
  <c r="AG18" i="4"/>
  <c r="O28" i="38" l="1"/>
  <c r="AH27" i="38"/>
  <c r="O28" i="37"/>
  <c r="AH27" i="37"/>
  <c r="O28" i="36"/>
  <c r="AH27" i="36"/>
  <c r="O28" i="35"/>
  <c r="AH27" i="35"/>
  <c r="O28" i="30"/>
  <c r="AH27" i="30"/>
  <c r="O28" i="29"/>
  <c r="AH27" i="29"/>
  <c r="O28" i="28"/>
  <c r="AH27" i="28"/>
  <c r="O28" i="26"/>
  <c r="AH27" i="26"/>
  <c r="O28" i="27"/>
  <c r="AH27" i="27"/>
  <c r="O28" i="24"/>
  <c r="AH27" i="24"/>
  <c r="O28" i="18"/>
  <c r="AH27" i="18"/>
  <c r="O28" i="11"/>
  <c r="AH27" i="11"/>
  <c r="O28" i="10"/>
  <c r="AH27" i="10"/>
  <c r="O28" i="13"/>
  <c r="AH27" i="13"/>
  <c r="O28" i="2"/>
  <c r="AH27" i="2"/>
  <c r="O28" i="23"/>
  <c r="AH27" i="23"/>
  <c r="O28" i="22"/>
  <c r="AH27" i="22"/>
  <c r="O28" i="5"/>
  <c r="AH27" i="5"/>
  <c r="O28" i="6"/>
  <c r="AH27" i="6"/>
  <c r="O28" i="7"/>
  <c r="AH27" i="7"/>
  <c r="O28" i="21"/>
  <c r="AH27" i="21"/>
  <c r="O28" i="3"/>
  <c r="AH27" i="3"/>
  <c r="D16" i="4" l="1"/>
  <c r="E16" i="4" s="1"/>
  <c r="G16" i="4" s="1"/>
  <c r="V16" i="4" s="1"/>
  <c r="V18" i="4" s="1"/>
  <c r="D15" i="4"/>
  <c r="E15" i="4" s="1"/>
  <c r="G15" i="4" s="1"/>
  <c r="D14" i="4"/>
  <c r="E14" i="4" s="1"/>
  <c r="G14" i="4" s="1"/>
  <c r="D13" i="4"/>
  <c r="E13" i="4" s="1"/>
  <c r="G13" i="4" s="1"/>
  <c r="S13" i="4" s="1"/>
  <c r="AH13" i="4" s="1"/>
  <c r="D12" i="4"/>
  <c r="E12" i="4" s="1"/>
  <c r="G12" i="4" s="1"/>
  <c r="D11" i="4"/>
  <c r="E11" i="4" s="1"/>
  <c r="G11" i="4" s="1"/>
  <c r="D10" i="4"/>
  <c r="E10" i="4" s="1"/>
  <c r="G10" i="4" s="1"/>
  <c r="O10" i="4" s="1"/>
  <c r="AH10" i="4" s="1"/>
  <c r="D9" i="4"/>
  <c r="E9" i="4" s="1"/>
  <c r="G9" i="4" s="1"/>
  <c r="R9" i="4" s="1"/>
  <c r="R18" i="4" s="1"/>
  <c r="D8" i="4"/>
  <c r="E8" i="4" s="1"/>
  <c r="G8" i="4" s="1"/>
  <c r="S16" i="4" l="1"/>
  <c r="Q16" i="4"/>
  <c r="W16" i="4"/>
  <c r="V27" i="4"/>
  <c r="V28" i="4" s="1"/>
  <c r="W15" i="4"/>
  <c r="O15" i="4"/>
  <c r="U15" i="4"/>
  <c r="Q15" i="4"/>
  <c r="S15" i="4"/>
  <c r="Y15" i="4"/>
  <c r="O14" i="4"/>
  <c r="U14" i="4"/>
  <c r="W12" i="4"/>
  <c r="U12" i="4"/>
  <c r="Q12" i="4"/>
  <c r="Y12" i="4"/>
  <c r="O12" i="4"/>
  <c r="S11" i="4"/>
  <c r="Q11" i="4"/>
  <c r="W11" i="4"/>
  <c r="U11" i="4"/>
  <c r="AA9" i="4"/>
  <c r="O8" i="4"/>
  <c r="O18" i="4" s="1"/>
  <c r="U8" i="4"/>
  <c r="W7" i="4"/>
  <c r="U7" i="4"/>
  <c r="U18" i="4" s="1"/>
  <c r="W18" i="4" l="1"/>
  <c r="W27" i="4" s="1"/>
  <c r="W28" i="4" s="1"/>
  <c r="S18" i="4"/>
  <c r="S27" i="4" s="1"/>
  <c r="AA27" i="4"/>
  <c r="AA28" i="4" s="1"/>
  <c r="AA18" i="4"/>
  <c r="Q18" i="4"/>
  <c r="Y18" i="4"/>
  <c r="AH7" i="4"/>
  <c r="Y27" i="4"/>
  <c r="Y28" i="4" s="1"/>
  <c r="AH14" i="4"/>
  <c r="AH16" i="4"/>
  <c r="AH15" i="4"/>
  <c r="AH12" i="4"/>
  <c r="U27" i="4"/>
  <c r="U28" i="4" s="1"/>
  <c r="Q27" i="4"/>
  <c r="Q28" i="4" s="1"/>
  <c r="AH11" i="4"/>
  <c r="AH9" i="4"/>
  <c r="R27" i="4"/>
  <c r="R28" i="4" s="1"/>
  <c r="AH8" i="4"/>
  <c r="O27" i="4" l="1"/>
  <c r="O28" i="4" s="1"/>
  <c r="S28" i="4"/>
  <c r="AH18" i="4"/>
  <c r="AH27" i="4" l="1"/>
</calcChain>
</file>

<file path=xl/sharedStrings.xml><?xml version="1.0" encoding="utf-8"?>
<sst xmlns="http://schemas.openxmlformats.org/spreadsheetml/2006/main" count="1748" uniqueCount="76">
  <si>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</si>
  <si>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</si>
  <si>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</si>
  <si>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</si>
  <si>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</si>
  <si>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</si>
  <si>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</si>
  <si>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</si>
  <si>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</si>
  <si>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</si>
  <si>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</si>
  <si>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</si>
  <si>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</si>
  <si>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</si>
  <si>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</si>
  <si>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</si>
  <si>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</si>
  <si>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</si>
  <si>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</si>
  <si>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</si>
  <si>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</si>
  <si>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</si>
  <si>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</si>
  <si>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</si>
  <si>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</si>
  <si>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</si>
  <si>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  ზონა</t>
    </r>
    <r>
      <rPr>
        <sz val="12"/>
        <color theme="1"/>
        <rFont val="Sylfaen"/>
        <family val="1"/>
      </rPr>
      <t>, ქვეზონა-ლაგოდეხი,ყვარელი, ზემო ალაზნის სარწყავი მიწები წინანდლამდე (იმ ფართობების გამოკლებით, სადაც გრუნტის წყლების დონე მაღალია).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</si>
  <si>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</si>
  <si>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</si>
  <si>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</si>
  <si>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</si>
  <si>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</si>
  <si>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</si>
  <si>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</si>
  <si>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</si>
  <si>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</si>
  <si>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</si>
  <si>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</si>
  <si>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</si>
  <si>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</si>
  <si>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</si>
  <si>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</si>
  <si>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</si>
  <si>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</si>
  <si>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</si>
  <si>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მაგ. არხის მ.ქ.კ</t>
  </si>
  <si>
    <t>სისტემის გაჩერების რეჟიმი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</si>
  <si>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</si>
  <si>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</si>
  <si>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</si>
  <si>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 xml:space="preserve"> სისტემის გაჩერების პერიოდი</t>
  </si>
  <si>
    <t>სისტემის საირიგაციო პერიოდი</t>
  </si>
  <si>
    <t>ავანისხევის არხი</t>
  </si>
  <si>
    <t>ბაისუბნის არხი</t>
  </si>
  <si>
    <t>მაწიმის არხი</t>
  </si>
  <si>
    <t>ლაგოდეხის არხი</t>
  </si>
  <si>
    <t>შრომა-კავშირის არხი</t>
  </si>
  <si>
    <t>შილდის არხი</t>
  </si>
  <si>
    <t>ფიქალების არხი</t>
  </si>
  <si>
    <t>ენისელი-ჩელთის არხი</t>
  </si>
  <si>
    <t>ნინიგორის არხი</t>
  </si>
  <si>
    <t>მშვიდობიანის არხი</t>
  </si>
  <si>
    <t>ვეძისხევის არხი</t>
  </si>
  <si>
    <t>ტურისციხის არხი</t>
  </si>
  <si>
    <t>კვირიას არხი</t>
  </si>
  <si>
    <t>კაბალი N1 არხი</t>
  </si>
  <si>
    <t>კაბალი N2 არხი</t>
  </si>
  <si>
    <t>კაბალი N3 არხი</t>
  </si>
  <si>
    <t>კაბალი N4 არხი</t>
  </si>
  <si>
    <t>კაბალი N5 არხი</t>
  </si>
  <si>
    <t>სვიდებისარხი</t>
  </si>
  <si>
    <t>აფენის არხი</t>
  </si>
  <si>
    <t>ინაბოტის არხი</t>
  </si>
  <si>
    <t>ფონის არხი</t>
  </si>
  <si>
    <t>ღელეწყაროების არხი</t>
  </si>
  <si>
    <t>ესხებათ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</si>
</sst>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b/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49" fontId="2" fillId="3" borderId="2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164" fontId="0" fillId="0" borderId="0" xfId="0" applyNumberFormat="1"/>
    <xf numFmtId="0" fontId="1" fillId="0" borderId="35" xfId="0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9" fillId="7" borderId="3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9" fillId="7" borderId="37" xfId="0" applyFont="1" applyFill="1" applyBorder="1" applyAlignment="1">
      <alignment vertical="center"/>
    </xf>
    <xf numFmtId="0" fontId="9" fillId="7" borderId="38" xfId="0" applyFont="1" applyFill="1" applyBorder="1" applyAlignment="1">
      <alignment vertical="center"/>
    </xf>
    <xf numFmtId="0" fontId="9" fillId="6" borderId="37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9" fillId="7" borderId="37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F904-076B-45A8-9A5E-6F2D93DDC5C8}">
  <sheetPr>
    <tabColor rgb="FF00B050"/>
  </sheetPr>
  <dimension ref="A1:AH28"/>
  <sheetViews>
    <sheetView tabSelected="1" zoomScale="70" zoomScaleNormal="70" workbookViewId="0">
      <selection activeCell="E15" sqref="E15"/>
    </sheetView>
  </sheetViews>
  <sheetFormatPr defaultRowHeight="15" x14ac:dyDescent="0.25"/>
  <cols>
    <col min="1" max="1" width="4.140625" customWidth="1"/>
    <col min="2" max="2" width="25.85546875" customWidth="1"/>
    <col min="3" max="3" width="9" customWidth="1"/>
    <col min="4" max="4" width="9.28515625" customWidth="1"/>
    <col min="5" max="8" width="7.7109375" customWidth="1"/>
    <col min="9" max="18" width="11.140625" bestFit="1" customWidth="1"/>
    <col min="19" max="19" width="12.140625" bestFit="1" customWidth="1"/>
    <col min="20" max="20" width="11.140625" bestFit="1" customWidth="1"/>
    <col min="21" max="21" width="12.140625" bestFit="1" customWidth="1"/>
    <col min="22" max="22" width="14.85546875" bestFit="1" customWidth="1"/>
    <col min="23" max="23" width="12.140625" bestFit="1" customWidth="1"/>
    <col min="24" max="28" width="11.140625" bestFit="1" customWidth="1"/>
    <col min="29" max="29" width="11.140625" customWidth="1"/>
    <col min="30" max="32" width="11.140625" bestFit="1" customWidth="1"/>
    <col min="34" max="34" width="13.7109375" bestFit="1" customWidth="1"/>
  </cols>
  <sheetData>
    <row r="1" spans="1:34" ht="19.5" x14ac:dyDescent="0.25">
      <c r="A1" s="93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18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18.75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18.75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3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26.25" customHeight="1" x14ac:dyDescent="0.25">
      <c r="A7" s="43">
        <v>1</v>
      </c>
      <c r="B7" s="73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58.39</v>
      </c>
      <c r="G7" s="32">
        <f>E7*F7</f>
        <v>55.641705246913581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72111.650000000009</v>
      </c>
      <c r="T7" s="34"/>
      <c r="U7" s="35">
        <f>G7*15*86.4</f>
        <v>72111.650000000009</v>
      </c>
      <c r="V7" s="34"/>
      <c r="W7" s="35">
        <f>G7*15*86.4</f>
        <v>72111.650000000009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175.17000000000002</v>
      </c>
      <c r="AH7" s="58">
        <f>I7+J7+K7+L7+M7+N7+O7+P7+Q7+R7+S7+T7+U7+V7+W7+X7+Y7+Z7+AA7+AB7+AC7+AD7+AE7+AF7</f>
        <v>216334.95</v>
      </c>
    </row>
    <row r="8" spans="1:34" ht="26.25" customHeight="1" x14ac:dyDescent="0.25">
      <c r="A8" s="29">
        <f>A7+1</f>
        <v>2</v>
      </c>
      <c r="B8" s="72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1.45</v>
      </c>
      <c r="G8" s="20">
        <f t="shared" ref="G8:G16" si="3">E8*F8</f>
        <v>1.3817515432098764</v>
      </c>
      <c r="H8" s="20">
        <v>2</v>
      </c>
      <c r="I8" s="4"/>
      <c r="J8" s="5"/>
      <c r="K8" s="4"/>
      <c r="L8" s="5"/>
      <c r="M8" s="17"/>
      <c r="N8" s="10"/>
      <c r="O8" s="8">
        <f>G8*15*86.4</f>
        <v>1790.7499999999998</v>
      </c>
      <c r="P8" s="10"/>
      <c r="Q8" s="16"/>
      <c r="R8" s="10"/>
      <c r="S8" s="16"/>
      <c r="T8" s="10"/>
      <c r="U8" s="8">
        <f>G8*15*86.4</f>
        <v>1790.7499999999998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2.9</v>
      </c>
      <c r="AH8" s="59">
        <f>I8+J8+K8+L8+M8+N8+O8+P8+Q8+R8+S8+T8+U8+V8+W8+X8+Y8+Z8+AA8+AB8+AC8+AD8+AE8+AF8</f>
        <v>3581.4999999999995</v>
      </c>
    </row>
    <row r="9" spans="1:34" ht="30" x14ac:dyDescent="0.25">
      <c r="A9" s="29">
        <f t="shared" ref="A9:A28" si="4">A8+1</f>
        <v>3</v>
      </c>
      <c r="B9" s="72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26.25" customHeight="1" x14ac:dyDescent="0.25">
      <c r="A10" s="29">
        <f t="shared" si="4"/>
        <v>4</v>
      </c>
      <c r="B10" s="72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26.25" customHeight="1" x14ac:dyDescent="0.25">
      <c r="A11" s="29">
        <f t="shared" si="4"/>
        <v>5</v>
      </c>
      <c r="B11" s="72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2.27</v>
      </c>
      <c r="G11" s="20">
        <f t="shared" si="3"/>
        <v>2.4714274691358025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3202.9700000000003</v>
      </c>
      <c r="R11" s="10"/>
      <c r="S11" s="8">
        <f>G11*15*86.4</f>
        <v>3202.9700000000003</v>
      </c>
      <c r="T11" s="10"/>
      <c r="U11" s="8">
        <f>G11*15*86.4</f>
        <v>3202.9700000000003</v>
      </c>
      <c r="V11" s="10"/>
      <c r="W11" s="8">
        <f>G11*15*86.4</f>
        <v>3202.9700000000003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9.08</v>
      </c>
      <c r="AH11" s="59">
        <f t="shared" si="6"/>
        <v>12811.880000000001</v>
      </c>
    </row>
    <row r="12" spans="1:34" ht="26.25" customHeight="1" x14ac:dyDescent="0.25">
      <c r="A12" s="29">
        <f t="shared" si="4"/>
        <v>6</v>
      </c>
      <c r="B12" s="72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26.25" customHeight="1" x14ac:dyDescent="0.25">
      <c r="A13" s="29">
        <f t="shared" si="4"/>
        <v>7</v>
      </c>
      <c r="B13" s="72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26.25" customHeight="1" x14ac:dyDescent="0.25">
      <c r="A14" s="29">
        <f t="shared" si="4"/>
        <v>8</v>
      </c>
      <c r="B14" s="72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26.25" customHeight="1" x14ac:dyDescent="0.25">
      <c r="A15" s="29">
        <f t="shared" si="4"/>
        <v>9</v>
      </c>
      <c r="B15" s="72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1.1000000000000001</v>
      </c>
      <c r="G15" s="20">
        <f t="shared" si="3"/>
        <v>1.1976080246913581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1552.1000000000001</v>
      </c>
      <c r="P15" s="10"/>
      <c r="Q15" s="8">
        <f>G15*15*86.4</f>
        <v>1552.1000000000001</v>
      </c>
      <c r="R15" s="10"/>
      <c r="S15" s="8">
        <f>G15*15*86.4</f>
        <v>1552.1000000000001</v>
      </c>
      <c r="T15" s="10"/>
      <c r="U15" s="8">
        <f>G15*15*86.4</f>
        <v>1552.1000000000001</v>
      </c>
      <c r="V15" s="10"/>
      <c r="W15" s="8">
        <f>G15*15*86.4</f>
        <v>1552.1000000000001</v>
      </c>
      <c r="X15" s="10"/>
      <c r="Y15" s="8">
        <f>G15*15*86.4</f>
        <v>1552.1000000000001</v>
      </c>
      <c r="Z15" s="10"/>
      <c r="AA15" s="16"/>
      <c r="AB15" s="10"/>
      <c r="AC15" s="16"/>
      <c r="AD15" s="10"/>
      <c r="AE15" s="16"/>
      <c r="AF15" s="25"/>
      <c r="AG15" s="11">
        <f t="shared" si="5"/>
        <v>6.6000000000000005</v>
      </c>
      <c r="AH15" s="59">
        <f t="shared" si="6"/>
        <v>9312.6</v>
      </c>
    </row>
    <row r="16" spans="1:34" ht="26.25" customHeight="1" thickBot="1" x14ac:dyDescent="0.3">
      <c r="A16" s="29">
        <f t="shared" si="4"/>
        <v>10</v>
      </c>
      <c r="B16" s="74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0.97</v>
      </c>
      <c r="G16" s="46">
        <f t="shared" si="3"/>
        <v>1.0560725308641976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1368.6700000000003</v>
      </c>
      <c r="R16" s="50"/>
      <c r="S16" s="52">
        <f>G16*15*86.4</f>
        <v>1368.6700000000003</v>
      </c>
      <c r="T16" s="50"/>
      <c r="U16" s="51"/>
      <c r="V16" s="53">
        <f>G16*16*86.4</f>
        <v>1459.9146666666668</v>
      </c>
      <c r="W16" s="52">
        <f>G16*15*86.4</f>
        <v>1368.6700000000003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3.88</v>
      </c>
      <c r="AH16" s="60">
        <f t="shared" si="6"/>
        <v>5565.9246666666677</v>
      </c>
    </row>
    <row r="17" spans="1:34" ht="54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9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3" x14ac:dyDescent="0.25">
      <c r="A18" s="29">
        <f t="shared" si="4"/>
        <v>12</v>
      </c>
      <c r="B18" s="75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3342.85</v>
      </c>
      <c r="P18" s="62">
        <f t="shared" si="7"/>
        <v>0</v>
      </c>
      <c r="Q18" s="62">
        <f t="shared" si="7"/>
        <v>6123.7400000000007</v>
      </c>
      <c r="R18" s="62">
        <f t="shared" si="7"/>
        <v>0</v>
      </c>
      <c r="S18" s="62">
        <f t="shared" si="7"/>
        <v>78235.390000000014</v>
      </c>
      <c r="T18" s="62">
        <f t="shared" si="7"/>
        <v>0</v>
      </c>
      <c r="U18" s="62">
        <f t="shared" si="7"/>
        <v>78657.470000000016</v>
      </c>
      <c r="V18" s="62">
        <f t="shared" si="7"/>
        <v>1459.9146666666668</v>
      </c>
      <c r="W18" s="62">
        <f t="shared" si="7"/>
        <v>78235.390000000014</v>
      </c>
      <c r="X18" s="62">
        <f t="shared" si="7"/>
        <v>0</v>
      </c>
      <c r="Y18" s="62">
        <f t="shared" si="7"/>
        <v>1552.1000000000001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197.63000000000002</v>
      </c>
      <c r="AH18" s="61">
        <f>I18+J18+K18+L18+M18+N18+O18+P18+Q18+R18+S18+T18+U18+V18+W18+X18+Y18+Z18+AA18+AB18+AC18+AD18+AE18+AF18</f>
        <v>247606.85466666671</v>
      </c>
    </row>
    <row r="19" spans="1:34" x14ac:dyDescent="0.25">
      <c r="A19" s="29">
        <f t="shared" si="4"/>
        <v>13</v>
      </c>
      <c r="B19" s="72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0" x14ac:dyDescent="0.25">
      <c r="A20" s="29">
        <f t="shared" si="4"/>
        <v>14</v>
      </c>
      <c r="B20" s="72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0" x14ac:dyDescent="0.25">
      <c r="A21" s="29">
        <f t="shared" si="4"/>
        <v>15</v>
      </c>
      <c r="B21" s="72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0" x14ac:dyDescent="0.25">
      <c r="A22" s="29">
        <f t="shared" si="4"/>
        <v>16</v>
      </c>
      <c r="B22" s="72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x14ac:dyDescent="0.25">
      <c r="A23" s="29">
        <f t="shared" si="4"/>
        <v>17</v>
      </c>
      <c r="B23" s="72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.75" thickBot="1" x14ac:dyDescent="0.3">
      <c r="A27" s="29">
        <f t="shared" si="4"/>
        <v>21</v>
      </c>
      <c r="B27" s="72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5849.716950591036</v>
      </c>
      <c r="P27" s="7">
        <f t="shared" si="20"/>
        <v>0</v>
      </c>
      <c r="Q27" s="6">
        <f t="shared" si="20"/>
        <v>10716.049382716052</v>
      </c>
      <c r="R27" s="7">
        <f t="shared" si="20"/>
        <v>0</v>
      </c>
      <c r="S27" s="6">
        <f t="shared" si="20"/>
        <v>136905.60061597155</v>
      </c>
      <c r="T27" s="7">
        <f t="shared" si="20"/>
        <v>0</v>
      </c>
      <c r="U27" s="6">
        <f t="shared" si="20"/>
        <v>137644.20645545147</v>
      </c>
      <c r="V27" s="7">
        <f t="shared" si="20"/>
        <v>2554.7325102880664</v>
      </c>
      <c r="W27" s="6">
        <f t="shared" si="20"/>
        <v>136905.60061597155</v>
      </c>
      <c r="X27" s="7">
        <f t="shared" si="20"/>
        <v>0</v>
      </c>
      <c r="Y27" s="6">
        <f t="shared" si="20"/>
        <v>2716.0493827160499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433291.95591370575</v>
      </c>
    </row>
    <row r="28" spans="1:34" ht="45.75" thickBot="1" x14ac:dyDescent="0.3">
      <c r="A28" s="29">
        <f t="shared" si="4"/>
        <v>22</v>
      </c>
      <c r="B28" s="73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4.5136704865671572E-3</v>
      </c>
      <c r="P28" s="38">
        <f t="shared" si="21"/>
        <v>0</v>
      </c>
      <c r="Q28" s="65">
        <f t="shared" si="21"/>
        <v>8.2685566224660889E-3</v>
      </c>
      <c r="R28" s="38">
        <f t="shared" si="21"/>
        <v>0</v>
      </c>
      <c r="S28" s="65">
        <f t="shared" si="21"/>
        <v>0.10563703751232373</v>
      </c>
      <c r="T28" s="38">
        <f t="shared" si="21"/>
        <v>0</v>
      </c>
      <c r="U28" s="65">
        <f t="shared" si="21"/>
        <v>0.10620694942550267</v>
      </c>
      <c r="V28" s="38">
        <f t="shared" si="21"/>
        <v>1.9712442209012856E-3</v>
      </c>
      <c r="W28" s="65">
        <f t="shared" si="21"/>
        <v>0.10563703751232373</v>
      </c>
      <c r="X28" s="38">
        <f t="shared" si="21"/>
        <v>0</v>
      </c>
      <c r="Y28" s="65">
        <f t="shared" si="21"/>
        <v>2.0957171162932484E-3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B17:AF17"/>
    <mergeCell ref="O17:AA1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C2F4-35D7-47CB-A070-F4BC99AC37BD}">
  <sheetPr>
    <tabColor rgb="FF00B050"/>
    <pageSetUpPr fitToPage="1"/>
  </sheetPr>
  <dimension ref="A1:AH28"/>
  <sheetViews>
    <sheetView zoomScale="60" zoomScaleNormal="6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4.7109375" style="3" bestFit="1" customWidth="1"/>
    <col min="11" max="12" width="12.5703125" style="3" bestFit="1" customWidth="1"/>
    <col min="13" max="14" width="12.5703125" style="1" bestFit="1" customWidth="1"/>
    <col min="15" max="15" width="13" style="1" bestFit="1" customWidth="1"/>
    <col min="16" max="16" width="12.5703125" style="1" bestFit="1" customWidth="1"/>
    <col min="17" max="17" width="14.140625" style="1" bestFit="1" customWidth="1"/>
    <col min="18" max="18" width="12.5703125" style="1" bestFit="1" customWidth="1"/>
    <col min="19" max="19" width="14.140625" style="1" bestFit="1" customWidth="1"/>
    <col min="20" max="20" width="12.5703125" style="1" bestFit="1" customWidth="1"/>
    <col min="21" max="21" width="14.140625" style="1" bestFit="1" customWidth="1"/>
    <col min="22" max="22" width="11.5703125" style="1" bestFit="1" customWidth="1"/>
    <col min="23" max="23" width="14.140625" style="1" bestFit="1" customWidth="1"/>
    <col min="24" max="24" width="12.5703125" style="1" bestFit="1" customWidth="1"/>
    <col min="25" max="25" width="12" style="1" bestFit="1" customWidth="1"/>
    <col min="26" max="32" width="12.5703125" style="1" bestFit="1" customWidth="1"/>
    <col min="33" max="33" width="10.5703125" style="3" customWidth="1"/>
    <col min="34" max="34" width="14" style="3" customWidth="1"/>
    <col min="35" max="16384" width="9.140625" style="1"/>
  </cols>
  <sheetData>
    <row r="1" spans="1:34" ht="27" customHeight="1" x14ac:dyDescent="0.25">
      <c r="A1" s="93" t="s">
        <v>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27" customHeight="1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27" customHeight="1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60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2.25" customHeight="1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4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4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23</v>
      </c>
      <c r="G8" s="20">
        <f t="shared" ref="G8:G16" si="3">E8*F8</f>
        <v>21.917438271604937</v>
      </c>
      <c r="H8" s="20">
        <v>2</v>
      </c>
      <c r="I8" s="4"/>
      <c r="J8" s="5"/>
      <c r="K8" s="4"/>
      <c r="L8" s="5"/>
      <c r="M8" s="17"/>
      <c r="N8" s="10"/>
      <c r="O8" s="8">
        <f>G8*15*86.4</f>
        <v>28404.999999999996</v>
      </c>
      <c r="P8" s="10"/>
      <c r="Q8" s="16"/>
      <c r="R8" s="10"/>
      <c r="S8" s="16"/>
      <c r="T8" s="10"/>
      <c r="U8" s="8">
        <f>G8*15*86.4</f>
        <v>28404.999999999996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46</v>
      </c>
      <c r="AH8" s="59">
        <f>I8+J8+K8+L8+M8+N8+O8+P8+Q8+R8+S8+T8+U8+V8+W8+X8+Y8+Z8+AA8+AB8+AC8+AD8+AE8+AF8</f>
        <v>56809.999999999993</v>
      </c>
    </row>
    <row r="9" spans="1:34" ht="34.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4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4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83.25</v>
      </c>
      <c r="G11" s="20">
        <f t="shared" si="3"/>
        <v>90.637152777777771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117465.75</v>
      </c>
      <c r="R11" s="10"/>
      <c r="S11" s="8">
        <f>G11*15*86.4</f>
        <v>117465.75</v>
      </c>
      <c r="T11" s="10"/>
      <c r="U11" s="8">
        <f>G11*15*86.4</f>
        <v>117465.75</v>
      </c>
      <c r="V11" s="10"/>
      <c r="W11" s="8">
        <f>G11*15*86.4</f>
        <v>117465.75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333</v>
      </c>
      <c r="AH11" s="59">
        <f t="shared" si="6"/>
        <v>469863</v>
      </c>
    </row>
    <row r="12" spans="1:34" ht="34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4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4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4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0.95</v>
      </c>
      <c r="G15" s="20">
        <f t="shared" si="3"/>
        <v>1.0342978395061728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1340.45</v>
      </c>
      <c r="P15" s="10"/>
      <c r="Q15" s="8">
        <f>G15*15*86.4</f>
        <v>1340.45</v>
      </c>
      <c r="R15" s="10"/>
      <c r="S15" s="8">
        <f>G15*15*86.4</f>
        <v>1340.45</v>
      </c>
      <c r="T15" s="10"/>
      <c r="U15" s="8">
        <f>G15*15*86.4</f>
        <v>1340.45</v>
      </c>
      <c r="V15" s="10"/>
      <c r="W15" s="8">
        <f>G15*15*86.4</f>
        <v>1340.45</v>
      </c>
      <c r="X15" s="10"/>
      <c r="Y15" s="8">
        <f>G15*15*86.4</f>
        <v>1340.45</v>
      </c>
      <c r="Z15" s="10"/>
      <c r="AA15" s="16"/>
      <c r="AB15" s="10"/>
      <c r="AC15" s="16"/>
      <c r="AD15" s="10"/>
      <c r="AE15" s="16"/>
      <c r="AF15" s="25"/>
      <c r="AG15" s="11">
        <f t="shared" si="5"/>
        <v>5.6999999999999993</v>
      </c>
      <c r="AH15" s="59">
        <f t="shared" si="6"/>
        <v>8042.7</v>
      </c>
    </row>
    <row r="16" spans="1:34" ht="34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0.3</v>
      </c>
      <c r="G16" s="46">
        <f t="shared" si="3"/>
        <v>0.32662037037037034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423.3</v>
      </c>
      <c r="R16" s="50"/>
      <c r="S16" s="52">
        <f>G16*15*86.4</f>
        <v>423.3</v>
      </c>
      <c r="T16" s="50"/>
      <c r="U16" s="51"/>
      <c r="V16" s="53">
        <f>G16*16*86.4</f>
        <v>451.52</v>
      </c>
      <c r="W16" s="52">
        <f>G16*15*86.4</f>
        <v>423.3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1.2</v>
      </c>
      <c r="AH16" s="60">
        <f t="shared" si="6"/>
        <v>1721.4199999999998</v>
      </c>
    </row>
    <row r="17" spans="1:34" ht="70.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4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323485</v>
      </c>
      <c r="J18" s="62">
        <f t="shared" ref="J18:AF18" si="7">J7+J8+J9+J10+J11+J12+J13+J14+J15+J16+J24+J25+J26</f>
        <v>323485</v>
      </c>
      <c r="K18" s="62">
        <f t="shared" si="7"/>
        <v>10677.5</v>
      </c>
      <c r="L18" s="62">
        <f t="shared" si="7"/>
        <v>10677.5</v>
      </c>
      <c r="M18" s="62">
        <f t="shared" si="7"/>
        <v>10677.5</v>
      </c>
      <c r="N18" s="62">
        <f t="shared" si="7"/>
        <v>10677.5</v>
      </c>
      <c r="O18" s="62">
        <f t="shared" si="7"/>
        <v>40422.949999999997</v>
      </c>
      <c r="P18" s="62">
        <f t="shared" si="7"/>
        <v>10677.5</v>
      </c>
      <c r="Q18" s="62">
        <f t="shared" si="7"/>
        <v>129907</v>
      </c>
      <c r="R18" s="62">
        <f t="shared" si="7"/>
        <v>10677.5</v>
      </c>
      <c r="S18" s="62">
        <f t="shared" si="7"/>
        <v>129907</v>
      </c>
      <c r="T18" s="62">
        <f t="shared" si="7"/>
        <v>10677.5</v>
      </c>
      <c r="U18" s="62">
        <f t="shared" si="7"/>
        <v>157888.70000000001</v>
      </c>
      <c r="V18" s="62">
        <f t="shared" si="7"/>
        <v>11129.02</v>
      </c>
      <c r="W18" s="62">
        <f t="shared" si="7"/>
        <v>129907</v>
      </c>
      <c r="X18" s="62">
        <f t="shared" si="7"/>
        <v>10677.5</v>
      </c>
      <c r="Y18" s="62">
        <f t="shared" si="7"/>
        <v>12017.95</v>
      </c>
      <c r="Z18" s="62">
        <f t="shared" si="7"/>
        <v>10677.5</v>
      </c>
      <c r="AA18" s="62">
        <f t="shared" si="7"/>
        <v>10677.5</v>
      </c>
      <c r="AB18" s="62">
        <f t="shared" si="7"/>
        <v>10677.5</v>
      </c>
      <c r="AC18" s="62">
        <f t="shared" si="7"/>
        <v>10677.5</v>
      </c>
      <c r="AD18" s="62">
        <f t="shared" si="7"/>
        <v>10677.5</v>
      </c>
      <c r="AE18" s="62">
        <f t="shared" si="7"/>
        <v>10677.5</v>
      </c>
      <c r="AF18" s="62">
        <f t="shared" si="7"/>
        <v>10677.5</v>
      </c>
      <c r="AG18" s="62">
        <f>AG7+AG8+AG9+AG10+AG11+AG12+AG13+AG14+AG15+AG16</f>
        <v>385.9</v>
      </c>
      <c r="AH18" s="61">
        <f>I18+J18+K18+L18+M18+N18+O18+P18+Q18+R18+S18+T18+U18+V18+W18+X18+Y18+Z18+AA18+AB18+AC18+AD18+AE18+AF18</f>
        <v>1418312.1199999999</v>
      </c>
    </row>
    <row r="19" spans="1:34" ht="4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323485</v>
      </c>
      <c r="J24" s="11">
        <v>323485</v>
      </c>
      <c r="K24" s="11">
        <v>10677.5</v>
      </c>
      <c r="L24" s="11">
        <v>10677.5</v>
      </c>
      <c r="M24" s="11">
        <v>10677.5</v>
      </c>
      <c r="N24" s="11">
        <v>10677.5</v>
      </c>
      <c r="O24" s="11">
        <v>10677.5</v>
      </c>
      <c r="P24" s="11">
        <v>10677.5</v>
      </c>
      <c r="Q24" s="11">
        <v>10677.5</v>
      </c>
      <c r="R24" s="11">
        <v>10677.5</v>
      </c>
      <c r="S24" s="11">
        <v>10677.5</v>
      </c>
      <c r="T24" s="11">
        <v>10677.5</v>
      </c>
      <c r="U24" s="11">
        <v>10677.5</v>
      </c>
      <c r="V24" s="11">
        <v>10677.5</v>
      </c>
      <c r="W24" s="11">
        <v>10677.5</v>
      </c>
      <c r="X24" s="11">
        <v>10677.5</v>
      </c>
      <c r="Y24" s="11">
        <v>10677.5</v>
      </c>
      <c r="Z24" s="11">
        <v>10677.5</v>
      </c>
      <c r="AA24" s="11">
        <v>10677.5</v>
      </c>
      <c r="AB24" s="11">
        <v>10677.5</v>
      </c>
      <c r="AC24" s="11">
        <v>10677.5</v>
      </c>
      <c r="AD24" s="11">
        <v>10677.5</v>
      </c>
      <c r="AE24" s="11">
        <v>10677.5</v>
      </c>
      <c r="AF24" s="11">
        <v>10677.5</v>
      </c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566072.56914367713</v>
      </c>
      <c r="J27" s="7">
        <f>J18/J23</f>
        <v>566072.56914367713</v>
      </c>
      <c r="K27" s="6">
        <f t="shared" ref="K27:AE27" si="20">K18/K23</f>
        <v>18684.760829811625</v>
      </c>
      <c r="L27" s="7">
        <f t="shared" si="20"/>
        <v>18684.760829811625</v>
      </c>
      <c r="M27" s="6">
        <f t="shared" si="20"/>
        <v>18684.760829811625</v>
      </c>
      <c r="N27" s="7">
        <f t="shared" si="20"/>
        <v>18684.760829811625</v>
      </c>
      <c r="O27" s="6">
        <f>O18/O23</f>
        <v>70736.890918795005</v>
      </c>
      <c r="P27" s="7">
        <f t="shared" si="20"/>
        <v>18684.760829811625</v>
      </c>
      <c r="Q27" s="6">
        <f t="shared" si="20"/>
        <v>227326.73613845362</v>
      </c>
      <c r="R27" s="7">
        <f t="shared" si="20"/>
        <v>18684.760829811625</v>
      </c>
      <c r="S27" s="6">
        <f t="shared" si="20"/>
        <v>227326.73613845362</v>
      </c>
      <c r="T27" s="7">
        <f t="shared" si="20"/>
        <v>18684.760829811625</v>
      </c>
      <c r="U27" s="6">
        <f t="shared" si="20"/>
        <v>276292.44647435064</v>
      </c>
      <c r="V27" s="7">
        <f t="shared" si="20"/>
        <v>19474.884286601748</v>
      </c>
      <c r="W27" s="6">
        <f t="shared" si="20"/>
        <v>227326.73613845362</v>
      </c>
      <c r="X27" s="7">
        <f t="shared" si="20"/>
        <v>18684.760829811625</v>
      </c>
      <c r="Y27" s="6">
        <f t="shared" si="20"/>
        <v>21030.439842157302</v>
      </c>
      <c r="Z27" s="7">
        <f t="shared" si="20"/>
        <v>18684.760829811625</v>
      </c>
      <c r="AA27" s="6">
        <f t="shared" si="20"/>
        <v>18684.760829811625</v>
      </c>
      <c r="AB27" s="7">
        <f t="shared" si="20"/>
        <v>18684.760829811625</v>
      </c>
      <c r="AC27" s="6">
        <f t="shared" si="20"/>
        <v>18684.760829811625</v>
      </c>
      <c r="AD27" s="7">
        <f t="shared" si="20"/>
        <v>18684.760829811625</v>
      </c>
      <c r="AE27" s="6">
        <f t="shared" si="20"/>
        <v>18684.760829811625</v>
      </c>
      <c r="AF27" s="7">
        <f>AF18/AF23</f>
        <v>18684.760829811625</v>
      </c>
      <c r="AG27" s="6"/>
      <c r="AH27" s="7">
        <f>I27+J27+K27+L27+M27+N27+O27+P27+Q27+R27+S27+T27+U27+V27+W27+X27+Y27+Z27+AA27+AB27+AC27+AD27+AE27+AF27</f>
        <v>2481931.4206717936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0.43678438977135581</v>
      </c>
      <c r="J28" s="38">
        <f>J27/(15*86400)</f>
        <v>0.43678438977135581</v>
      </c>
      <c r="K28" s="65">
        <f t="shared" ref="K28:AF28" si="21">K27/(15*86400)</f>
        <v>1.44172537267065E-2</v>
      </c>
      <c r="L28" s="38">
        <f t="shared" si="21"/>
        <v>1.44172537267065E-2</v>
      </c>
      <c r="M28" s="65">
        <f t="shared" si="21"/>
        <v>1.44172537267065E-2</v>
      </c>
      <c r="N28" s="38">
        <f t="shared" si="21"/>
        <v>1.44172537267065E-2</v>
      </c>
      <c r="O28" s="65">
        <f t="shared" si="21"/>
        <v>5.4580934350922074E-2</v>
      </c>
      <c r="P28" s="38">
        <f t="shared" si="21"/>
        <v>1.44172537267065E-2</v>
      </c>
      <c r="Q28" s="65">
        <f t="shared" si="21"/>
        <v>0.17540643220559693</v>
      </c>
      <c r="R28" s="38">
        <f t="shared" si="21"/>
        <v>1.44172537267065E-2</v>
      </c>
      <c r="S28" s="65">
        <f t="shared" si="21"/>
        <v>0.17540643220559693</v>
      </c>
      <c r="T28" s="38">
        <f t="shared" si="21"/>
        <v>1.44172537267065E-2</v>
      </c>
      <c r="U28" s="65">
        <f t="shared" si="21"/>
        <v>0.21318861610675205</v>
      </c>
      <c r="V28" s="38">
        <f t="shared" si="21"/>
        <v>1.502691688780999E-2</v>
      </c>
      <c r="W28" s="65">
        <f t="shared" si="21"/>
        <v>0.17540643220559693</v>
      </c>
      <c r="X28" s="38">
        <f t="shared" si="21"/>
        <v>1.44172537267065E-2</v>
      </c>
      <c r="Y28" s="65">
        <f t="shared" si="21"/>
        <v>1.6227191236232487E-2</v>
      </c>
      <c r="Z28" s="38">
        <f t="shared" si="21"/>
        <v>1.44172537267065E-2</v>
      </c>
      <c r="AA28" s="65">
        <f t="shared" si="21"/>
        <v>1.44172537267065E-2</v>
      </c>
      <c r="AB28" s="38">
        <f t="shared" si="21"/>
        <v>1.44172537267065E-2</v>
      </c>
      <c r="AC28" s="65">
        <f t="shared" si="21"/>
        <v>1.44172537267065E-2</v>
      </c>
      <c r="AD28" s="38">
        <f t="shared" si="21"/>
        <v>1.44172537267065E-2</v>
      </c>
      <c r="AE28" s="65">
        <f t="shared" si="21"/>
        <v>1.44172537267065E-2</v>
      </c>
      <c r="AF28" s="38">
        <f t="shared" si="21"/>
        <v>1.44172537267065E-2</v>
      </c>
      <c r="AG28" s="65"/>
      <c r="AH28" s="38"/>
    </row>
  </sheetData>
  <mergeCells count="28">
    <mergeCell ref="AG24:AH26"/>
    <mergeCell ref="AB17:AF17"/>
    <mergeCell ref="O17:AA17"/>
    <mergeCell ref="AC4:AD4"/>
    <mergeCell ref="A4:A5"/>
    <mergeCell ref="B4:B5"/>
    <mergeCell ref="I17:N17"/>
    <mergeCell ref="Q4:R4"/>
    <mergeCell ref="D4:D5"/>
    <mergeCell ref="E4:E5"/>
    <mergeCell ref="F4:F5"/>
    <mergeCell ref="G4:G5"/>
    <mergeCell ref="AG4:AH4"/>
    <mergeCell ref="A1:AH1"/>
    <mergeCell ref="A2:AH2"/>
    <mergeCell ref="A3:AH3"/>
    <mergeCell ref="H4:H5"/>
    <mergeCell ref="AE4:AF4"/>
    <mergeCell ref="S4:T4"/>
    <mergeCell ref="I4:J4"/>
    <mergeCell ref="K4:L4"/>
    <mergeCell ref="U4:V4"/>
    <mergeCell ref="W4:X4"/>
    <mergeCell ref="Y4:Z4"/>
    <mergeCell ref="AA4:AB4"/>
    <mergeCell ref="C4:C5"/>
    <mergeCell ref="M4:N4"/>
    <mergeCell ref="O4:P4"/>
  </mergeCells>
  <pageMargins left="0.25" right="0.25" top="0.75" bottom="0.75" header="0.3" footer="0.3"/>
  <pageSetup paperSize="9" scale="3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4BE4-BEB5-46EA-B382-FE16A648A9CB}">
  <sheetPr>
    <tabColor rgb="FF00B050"/>
    <pageSetUpPr fitToPage="1"/>
  </sheetPr>
  <dimension ref="A1:AH28"/>
  <sheetViews>
    <sheetView view="pageBreakPreview" zoomScale="60" zoomScaleNormal="8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8" width="11.140625" style="1" bestFit="1" customWidth="1"/>
    <col min="19" max="19" width="11.28515625" style="1" bestFit="1" customWidth="1"/>
    <col min="20" max="22" width="11.140625" style="1" bestFit="1" customWidth="1"/>
    <col min="23" max="23" width="11.28515625" style="1" bestFit="1" customWidth="1"/>
    <col min="24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4.75" customHeight="1" x14ac:dyDescent="0.25">
      <c r="A1" s="93" t="s">
        <v>62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24.75" customHeight="1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24.75" customHeight="1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60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5.2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1.06</v>
      </c>
      <c r="G7" s="32">
        <f>E7*F7</f>
        <v>1.0101080246913581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1309.1000000000001</v>
      </c>
      <c r="T7" s="34"/>
      <c r="U7" s="35">
        <f>G7*15*86.4</f>
        <v>1309.1000000000001</v>
      </c>
      <c r="V7" s="34"/>
      <c r="W7" s="35">
        <f>G7*15*86.4</f>
        <v>1309.1000000000001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3.18</v>
      </c>
      <c r="AH7" s="58">
        <f>I7+J7+K7+L7+M7+N7+O7+P7+Q7+R7+S7+T7+U7+V7+W7+X7+Y7+Z7+AA7+AB7+AC7+AD7+AE7+AF7</f>
        <v>3927.3</v>
      </c>
    </row>
    <row r="8" spans="1:34" ht="35.2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0.5</v>
      </c>
      <c r="G8" s="20">
        <f t="shared" ref="G8:G16" si="3">E8*F8</f>
        <v>0.47646604938271603</v>
      </c>
      <c r="H8" s="20">
        <v>2</v>
      </c>
      <c r="I8" s="4"/>
      <c r="J8" s="5"/>
      <c r="K8" s="4"/>
      <c r="L8" s="5"/>
      <c r="M8" s="17"/>
      <c r="N8" s="10"/>
      <c r="O8" s="8">
        <f>G8*15*86.4</f>
        <v>617.5</v>
      </c>
      <c r="P8" s="10"/>
      <c r="Q8" s="16"/>
      <c r="R8" s="10"/>
      <c r="S8" s="16"/>
      <c r="T8" s="10"/>
      <c r="U8" s="8">
        <f>G8*15*86.4</f>
        <v>617.5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</v>
      </c>
      <c r="AH8" s="59">
        <f>I8+J8+K8+L8+M8+N8+O8+P8+Q8+R8+S8+T8+U8+V8+W8+X8+Y8+Z8+AA8+AB8+AC8+AD8+AE8+AF8</f>
        <v>1235</v>
      </c>
    </row>
    <row r="9" spans="1:34" ht="35.2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5.2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5.2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4.05</v>
      </c>
      <c r="G11" s="20">
        <f t="shared" si="3"/>
        <v>4.4093749999999998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5714.55</v>
      </c>
      <c r="R11" s="10"/>
      <c r="S11" s="8">
        <f>G11*15*86.4</f>
        <v>5714.55</v>
      </c>
      <c r="T11" s="10"/>
      <c r="U11" s="8">
        <f>G11*15*86.4</f>
        <v>5714.55</v>
      </c>
      <c r="V11" s="10"/>
      <c r="W11" s="8">
        <f>G11*15*86.4</f>
        <v>5714.55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16.2</v>
      </c>
      <c r="AH11" s="59">
        <f t="shared" si="6"/>
        <v>22858.2</v>
      </c>
    </row>
    <row r="12" spans="1:34" ht="35.2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5.2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0.27</v>
      </c>
      <c r="G13" s="20">
        <f t="shared" si="3"/>
        <v>0.29395833333333338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380.97000000000008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0.27</v>
      </c>
      <c r="AH13" s="59">
        <f t="shared" si="6"/>
        <v>380.97000000000008</v>
      </c>
    </row>
    <row r="14" spans="1:34" ht="35.2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5.2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/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5.2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/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58.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8.2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617.5</v>
      </c>
      <c r="P18" s="62">
        <f t="shared" si="7"/>
        <v>0</v>
      </c>
      <c r="Q18" s="62">
        <f t="shared" si="7"/>
        <v>5714.55</v>
      </c>
      <c r="R18" s="62">
        <f t="shared" si="7"/>
        <v>0</v>
      </c>
      <c r="S18" s="62">
        <f t="shared" si="7"/>
        <v>7404.6200000000008</v>
      </c>
      <c r="T18" s="62">
        <f t="shared" si="7"/>
        <v>0</v>
      </c>
      <c r="U18" s="62">
        <f t="shared" si="7"/>
        <v>7641.1500000000005</v>
      </c>
      <c r="V18" s="62">
        <f t="shared" si="7"/>
        <v>0</v>
      </c>
      <c r="W18" s="62">
        <f t="shared" si="7"/>
        <v>7023.6500000000005</v>
      </c>
      <c r="X18" s="62">
        <f t="shared" si="7"/>
        <v>0</v>
      </c>
      <c r="Y18" s="62">
        <f t="shared" si="7"/>
        <v>0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20.65</v>
      </c>
      <c r="AH18" s="61">
        <f>I18+J18+K18+L18+M18+N18+O18+P18+Q18+R18+S18+T18+U18+V18+W18+X18+Y18+Z18+AA18+AB18+AC18+AD18+AE18+AF18</f>
        <v>28401.470000000005</v>
      </c>
    </row>
    <row r="19" spans="1:34" ht="38.2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8.2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8.2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8.2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8.2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8.2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1080.5750234051677</v>
      </c>
      <c r="P27" s="7">
        <f t="shared" si="20"/>
        <v>0</v>
      </c>
      <c r="Q27" s="6">
        <f t="shared" si="20"/>
        <v>10000.000000000002</v>
      </c>
      <c r="R27" s="7">
        <f t="shared" si="20"/>
        <v>0</v>
      </c>
      <c r="S27" s="6">
        <f t="shared" si="20"/>
        <v>12957.485716285624</v>
      </c>
      <c r="T27" s="7">
        <f t="shared" si="20"/>
        <v>0</v>
      </c>
      <c r="U27" s="6">
        <f t="shared" si="20"/>
        <v>13371.394073024125</v>
      </c>
      <c r="V27" s="7">
        <f t="shared" si="20"/>
        <v>0</v>
      </c>
      <c r="W27" s="6">
        <f t="shared" si="20"/>
        <v>12290.819049618958</v>
      </c>
      <c r="X27" s="7">
        <f t="shared" si="20"/>
        <v>0</v>
      </c>
      <c r="Y27" s="6">
        <f t="shared" si="20"/>
        <v>0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49700.273862333874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8.3377702423238244E-4</v>
      </c>
      <c r="P28" s="38">
        <f t="shared" si="21"/>
        <v>0</v>
      </c>
      <c r="Q28" s="65">
        <f t="shared" si="21"/>
        <v>7.7160493827160507E-3</v>
      </c>
      <c r="R28" s="38">
        <f t="shared" si="21"/>
        <v>0</v>
      </c>
      <c r="S28" s="65">
        <f t="shared" si="21"/>
        <v>9.9980599662697726E-3</v>
      </c>
      <c r="T28" s="38">
        <f t="shared" si="21"/>
        <v>0</v>
      </c>
      <c r="U28" s="65">
        <f t="shared" si="21"/>
        <v>1.0317433698321084E-2</v>
      </c>
      <c r="V28" s="38">
        <f t="shared" si="21"/>
        <v>0</v>
      </c>
      <c r="W28" s="65">
        <f t="shared" si="21"/>
        <v>9.4836566740887016E-3</v>
      </c>
      <c r="X28" s="38">
        <f t="shared" si="21"/>
        <v>0</v>
      </c>
      <c r="Y28" s="65">
        <f t="shared" si="21"/>
        <v>0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O17:AA17"/>
    <mergeCell ref="AB17:AF17"/>
    <mergeCell ref="G4:G5"/>
    <mergeCell ref="H4:H5"/>
    <mergeCell ref="AC4:AD4"/>
    <mergeCell ref="I17:N17"/>
    <mergeCell ref="B4:B5"/>
    <mergeCell ref="C4:C5"/>
    <mergeCell ref="M4:N4"/>
    <mergeCell ref="O4:P4"/>
    <mergeCell ref="Q4:R4"/>
    <mergeCell ref="AG4:AH4"/>
    <mergeCell ref="A1:AH1"/>
    <mergeCell ref="A2:AH2"/>
    <mergeCell ref="A3:AH3"/>
    <mergeCell ref="W4:X4"/>
    <mergeCell ref="Y4:Z4"/>
    <mergeCell ref="AA4:AB4"/>
    <mergeCell ref="D4:D5"/>
    <mergeCell ref="I4:J4"/>
    <mergeCell ref="K4:L4"/>
    <mergeCell ref="AE4:AF4"/>
    <mergeCell ref="E4:E5"/>
    <mergeCell ref="F4:F5"/>
    <mergeCell ref="A4:A5"/>
    <mergeCell ref="S4:T4"/>
    <mergeCell ref="U4:V4"/>
  </mergeCells>
  <pageMargins left="0.25" right="0.25" top="0.75" bottom="0.75" header="0.3" footer="0.3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E150-728A-4EB8-A2F8-4ACB8EDEC8CA}">
  <sheetPr>
    <tabColor rgb="FF00B050"/>
    <pageSetUpPr fitToPage="1"/>
  </sheetPr>
  <dimension ref="A1:AH28"/>
  <sheetViews>
    <sheetView view="pageBreakPreview" topLeftCell="A14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6" width="11.140625" style="1" bestFit="1" customWidth="1"/>
    <col min="17" max="17" width="12.5703125" style="1" bestFit="1" customWidth="1"/>
    <col min="18" max="18" width="11.140625" style="1" bestFit="1" customWidth="1"/>
    <col min="19" max="19" width="14.140625" style="1" bestFit="1" customWidth="1"/>
    <col min="20" max="20" width="11.140625" style="1" bestFit="1" customWidth="1"/>
    <col min="21" max="21" width="13.7109375" style="1" bestFit="1" customWidth="1"/>
    <col min="22" max="22" width="11.140625" style="1" bestFit="1" customWidth="1"/>
    <col min="23" max="23" width="13.7109375" style="1" bestFit="1" customWidth="1"/>
    <col min="24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1.75" customHeight="1" x14ac:dyDescent="0.25">
      <c r="A1" s="93" t="s">
        <v>63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21.75" customHeight="1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21.75" customHeight="1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54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3" customHeight="1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111.44</v>
      </c>
      <c r="G7" s="32">
        <f>E7*F7</f>
        <v>106.19475308641975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137628.40000000002</v>
      </c>
      <c r="T7" s="34"/>
      <c r="U7" s="35">
        <f>G7*15*86.4</f>
        <v>137628.40000000002</v>
      </c>
      <c r="V7" s="34"/>
      <c r="W7" s="35">
        <f>G7*15*86.4</f>
        <v>137628.40000000002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334.32</v>
      </c>
      <c r="AH7" s="58">
        <f>I7+J7+K7+L7+M7+N7+O7+P7+Q7+R7+S7+T7+U7+V7+W7+X7+Y7+Z7+AA7+AB7+AC7+AD7+AE7+AF7</f>
        <v>412885.20000000007</v>
      </c>
    </row>
    <row r="8" spans="1:34" ht="39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/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9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9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8.94</v>
      </c>
      <c r="G11" s="20">
        <f>E11*F11</f>
        <v>9.7332870370370372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12614.340000000002</v>
      </c>
      <c r="R11" s="10"/>
      <c r="S11" s="8">
        <f>G11*15*86.4</f>
        <v>12614.340000000002</v>
      </c>
      <c r="T11" s="10"/>
      <c r="U11" s="8">
        <f>G11*15*86.4</f>
        <v>12614.340000000002</v>
      </c>
      <c r="V11" s="10"/>
      <c r="W11" s="8">
        <f>G11*15*86.4</f>
        <v>12614.340000000002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>F11*H11</f>
        <v>35.76</v>
      </c>
      <c r="AH11" s="59">
        <f t="shared" si="6"/>
        <v>50457.360000000008</v>
      </c>
    </row>
    <row r="12" spans="1:34" ht="39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0.9</v>
      </c>
      <c r="G12" s="20">
        <f>E12*F12</f>
        <v>0.85763888888888884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1111.5</v>
      </c>
      <c r="P12" s="10"/>
      <c r="Q12" s="8">
        <f>G12*15*86.4</f>
        <v>1111.5</v>
      </c>
      <c r="R12" s="10"/>
      <c r="S12" s="16"/>
      <c r="T12" s="10"/>
      <c r="U12" s="8">
        <f>G12*15*86.4</f>
        <v>1111.5</v>
      </c>
      <c r="V12" s="10"/>
      <c r="W12" s="8">
        <f>G12*15*86.4</f>
        <v>1111.5</v>
      </c>
      <c r="X12" s="10"/>
      <c r="Y12" s="8">
        <f>G12*15*86.4</f>
        <v>1111.5</v>
      </c>
      <c r="Z12" s="10"/>
      <c r="AA12" s="16"/>
      <c r="AB12" s="10"/>
      <c r="AC12" s="16"/>
      <c r="AD12" s="10"/>
      <c r="AE12" s="16"/>
      <c r="AF12" s="25"/>
      <c r="AG12" s="11">
        <f>F12*H12</f>
        <v>4.5</v>
      </c>
      <c r="AH12" s="59">
        <f t="shared" si="6"/>
        <v>5557.5</v>
      </c>
    </row>
    <row r="13" spans="1:34" ht="39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9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9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/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9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/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60.7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47.2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1111.5</v>
      </c>
      <c r="P18" s="62">
        <f t="shared" si="7"/>
        <v>0</v>
      </c>
      <c r="Q18" s="62">
        <f t="shared" si="7"/>
        <v>13725.840000000002</v>
      </c>
      <c r="R18" s="62">
        <f t="shared" si="7"/>
        <v>0</v>
      </c>
      <c r="S18" s="62">
        <f t="shared" si="7"/>
        <v>150242.74000000002</v>
      </c>
      <c r="T18" s="62">
        <f t="shared" si="7"/>
        <v>0</v>
      </c>
      <c r="U18" s="62">
        <f t="shared" si="7"/>
        <v>151354.24000000002</v>
      </c>
      <c r="V18" s="62">
        <f t="shared" si="7"/>
        <v>0</v>
      </c>
      <c r="W18" s="62">
        <f t="shared" si="7"/>
        <v>151354.24000000002</v>
      </c>
      <c r="X18" s="62">
        <f t="shared" si="7"/>
        <v>0</v>
      </c>
      <c r="Y18" s="62">
        <f t="shared" si="7"/>
        <v>1111.5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374.58</v>
      </c>
      <c r="AH18" s="61">
        <f>I18+J18+K18+L18+M18+N18+O18+P18+Q18+R18+S18+T18+U18+V18+W18+X18+Y18+Z18+AA18+AB18+AC18+AD18+AE18+AF18</f>
        <v>468900.06000000006</v>
      </c>
    </row>
    <row r="19" spans="1:34" ht="47.2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7.2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7.2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7.2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7.2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7.2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1945.0350421293017</v>
      </c>
      <c r="P27" s="7">
        <f t="shared" si="20"/>
        <v>0</v>
      </c>
      <c r="Q27" s="6">
        <f t="shared" si="20"/>
        <v>24019.109116203381</v>
      </c>
      <c r="R27" s="7">
        <f t="shared" si="20"/>
        <v>0</v>
      </c>
      <c r="S27" s="6">
        <f t="shared" si="20"/>
        <v>262912.63529061788</v>
      </c>
      <c r="T27" s="7">
        <f t="shared" si="20"/>
        <v>0</v>
      </c>
      <c r="U27" s="6">
        <f t="shared" si="20"/>
        <v>264857.67033274716</v>
      </c>
      <c r="V27" s="7">
        <f t="shared" si="20"/>
        <v>0</v>
      </c>
      <c r="W27" s="6">
        <f t="shared" si="20"/>
        <v>264857.67033274716</v>
      </c>
      <c r="X27" s="7">
        <f t="shared" si="20"/>
        <v>0</v>
      </c>
      <c r="Y27" s="6">
        <f t="shared" si="20"/>
        <v>1945.0350421293017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820537.15515657421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1.5007986436182882E-3</v>
      </c>
      <c r="P28" s="38">
        <f t="shared" si="21"/>
        <v>0</v>
      </c>
      <c r="Q28" s="65">
        <f t="shared" si="21"/>
        <v>1.8533263206947054E-2</v>
      </c>
      <c r="R28" s="38">
        <f t="shared" si="21"/>
        <v>0</v>
      </c>
      <c r="S28" s="65">
        <f t="shared" si="21"/>
        <v>0.20286468772424218</v>
      </c>
      <c r="T28" s="38">
        <f t="shared" si="21"/>
        <v>0</v>
      </c>
      <c r="U28" s="65">
        <f t="shared" si="21"/>
        <v>0.20436548636786048</v>
      </c>
      <c r="V28" s="38">
        <f t="shared" si="21"/>
        <v>0</v>
      </c>
      <c r="W28" s="65">
        <f t="shared" si="21"/>
        <v>0.20436548636786048</v>
      </c>
      <c r="X28" s="38">
        <f t="shared" si="21"/>
        <v>0</v>
      </c>
      <c r="Y28" s="65">
        <f t="shared" si="21"/>
        <v>1.5007986436182882E-3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O17:AA17"/>
    <mergeCell ref="AB17:AF17"/>
    <mergeCell ref="G4:G5"/>
    <mergeCell ref="H4:H5"/>
    <mergeCell ref="AC4:AD4"/>
    <mergeCell ref="I17:N17"/>
    <mergeCell ref="B4:B5"/>
    <mergeCell ref="C4:C5"/>
    <mergeCell ref="O4:P4"/>
    <mergeCell ref="M4:N4"/>
    <mergeCell ref="D4:D5"/>
    <mergeCell ref="AG4:AH4"/>
    <mergeCell ref="A1:AH1"/>
    <mergeCell ref="A2:AH2"/>
    <mergeCell ref="A3:AH3"/>
    <mergeCell ref="U4:V4"/>
    <mergeCell ref="W4:X4"/>
    <mergeCell ref="Y4:Z4"/>
    <mergeCell ref="AA4:AB4"/>
    <mergeCell ref="I4:J4"/>
    <mergeCell ref="K4:L4"/>
    <mergeCell ref="AE4:AF4"/>
    <mergeCell ref="E4:E5"/>
    <mergeCell ref="F4:F5"/>
    <mergeCell ref="A4:A5"/>
    <mergeCell ref="Q4:R4"/>
    <mergeCell ref="S4:T4"/>
  </mergeCells>
  <pageMargins left="0.25" right="0.25" top="0.75" bottom="0.75" header="0.3" footer="0.3"/>
  <pageSetup paperSize="9" scale="3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1195-64D5-4358-B05B-CFBA1E2159FB}">
  <sheetPr>
    <tabColor rgb="FF00B050"/>
    <pageSetUpPr fitToPage="1"/>
  </sheetPr>
  <dimension ref="A1:AH28"/>
  <sheetViews>
    <sheetView view="pageBreakPreview" topLeftCell="E1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4.7109375" style="3" bestFit="1" customWidth="1"/>
    <col min="11" max="12" width="14.140625" style="3" bestFit="1" customWidth="1"/>
    <col min="13" max="14" width="14.140625" style="1" bestFit="1" customWidth="1"/>
    <col min="15" max="15" width="14.7109375" style="1" bestFit="1" customWidth="1"/>
    <col min="16" max="20" width="14.140625" style="1" bestFit="1" customWidth="1"/>
    <col min="21" max="22" width="14.7109375" style="1" bestFit="1" customWidth="1"/>
    <col min="23" max="32" width="14.140625" style="1" bestFit="1" customWidth="1"/>
    <col min="33" max="33" width="10.5703125" style="3" bestFit="1" customWidth="1"/>
    <col min="34" max="34" width="16.5703125" style="3" bestFit="1" customWidth="1"/>
    <col min="35" max="16384" width="9.140625" style="1"/>
  </cols>
  <sheetData>
    <row r="1" spans="1:34" ht="19.5" x14ac:dyDescent="0.25">
      <c r="A1" s="93" t="s">
        <v>64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18" customHeight="1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18" customHeight="1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48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3.75" customHeight="1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2.2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2.2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156.16999999999999</v>
      </c>
      <c r="G8" s="20">
        <f t="shared" ref="G8:G16" si="3">E8*F8</f>
        <v>148.81940586419751</v>
      </c>
      <c r="H8" s="20">
        <v>2</v>
      </c>
      <c r="I8" s="4"/>
      <c r="J8" s="5"/>
      <c r="K8" s="4"/>
      <c r="L8" s="5"/>
      <c r="M8" s="17"/>
      <c r="N8" s="10"/>
      <c r="O8" s="8">
        <f>G8*15*86.4</f>
        <v>192869.94999999998</v>
      </c>
      <c r="P8" s="10"/>
      <c r="Q8" s="16"/>
      <c r="R8" s="10"/>
      <c r="S8" s="16"/>
      <c r="T8" s="10"/>
      <c r="U8" s="8">
        <f>G8*15*86.4</f>
        <v>192869.94999999998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312.33999999999997</v>
      </c>
      <c r="AH8" s="59">
        <f>I8+J8+K8+L8+M8+N8+O8+P8+Q8+R8+S8+T8+U8+V8+W8+X8+Y8+Z8+AA8+AB8+AC8+AD8+AE8+AF8</f>
        <v>385739.89999999997</v>
      </c>
    </row>
    <row r="9" spans="1:34" ht="45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1.2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2.2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30</v>
      </c>
      <c r="G11" s="20">
        <f t="shared" si="3"/>
        <v>32.662037037037038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42330</v>
      </c>
      <c r="R11" s="10"/>
      <c r="S11" s="8">
        <f>G11*15*86.4</f>
        <v>42330</v>
      </c>
      <c r="T11" s="10"/>
      <c r="U11" s="8">
        <f>G11*15*86.4</f>
        <v>42330</v>
      </c>
      <c r="V11" s="10"/>
      <c r="W11" s="8">
        <f>G11*15*86.4</f>
        <v>42330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120</v>
      </c>
      <c r="AH11" s="59">
        <f t="shared" si="6"/>
        <v>169320</v>
      </c>
    </row>
    <row r="12" spans="1:34" ht="32.2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2.2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2.2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2.2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8.3000000000000007</v>
      </c>
      <c r="G15" s="20">
        <f t="shared" si="3"/>
        <v>9.0364969135802475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11711.300000000003</v>
      </c>
      <c r="P15" s="10"/>
      <c r="Q15" s="8">
        <f>G15*15*86.4</f>
        <v>11711.300000000003</v>
      </c>
      <c r="R15" s="10"/>
      <c r="S15" s="8">
        <f>G15*15*86.4</f>
        <v>11711.300000000003</v>
      </c>
      <c r="T15" s="10"/>
      <c r="U15" s="8">
        <f>G15*15*86.4</f>
        <v>11711.300000000003</v>
      </c>
      <c r="V15" s="10"/>
      <c r="W15" s="8">
        <f>G15*15*86.4</f>
        <v>11711.300000000003</v>
      </c>
      <c r="X15" s="10"/>
      <c r="Y15" s="8">
        <f>G15*15*86.4</f>
        <v>11711.300000000003</v>
      </c>
      <c r="Z15" s="10"/>
      <c r="AA15" s="16"/>
      <c r="AB15" s="10"/>
      <c r="AC15" s="16"/>
      <c r="AD15" s="10"/>
      <c r="AE15" s="16"/>
      <c r="AF15" s="25"/>
      <c r="AG15" s="11">
        <f t="shared" si="5"/>
        <v>49.800000000000004</v>
      </c>
      <c r="AH15" s="59">
        <f t="shared" si="6"/>
        <v>70267.800000000017</v>
      </c>
    </row>
    <row r="16" spans="1:34" ht="32.2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0.5</v>
      </c>
      <c r="G16" s="46">
        <f t="shared" si="3"/>
        <v>0.54436728395061729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705.50000000000011</v>
      </c>
      <c r="R16" s="50"/>
      <c r="S16" s="52">
        <f>G16*15*86.4</f>
        <v>705.50000000000011</v>
      </c>
      <c r="T16" s="50"/>
      <c r="U16" s="51"/>
      <c r="V16" s="53">
        <f>G16*16*86.4</f>
        <v>752.53333333333342</v>
      </c>
      <c r="W16" s="52">
        <f>G16*15*86.4</f>
        <v>705.50000000000011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2</v>
      </c>
      <c r="AH16" s="60">
        <f t="shared" si="6"/>
        <v>2869.0333333333338</v>
      </c>
    </row>
    <row r="17" spans="1:34" ht="66" customHeight="1" thickBot="1" x14ac:dyDescent="0.3">
      <c r="A17" s="29">
        <f t="shared" si="4"/>
        <v>11</v>
      </c>
      <c r="B17" s="80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41.2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954392</v>
      </c>
      <c r="J18" s="62">
        <f t="shared" ref="J18:AF18" si="7">J7+J8+J9+J10+J11+J12+J13+J14+J15+J16+J24+J25+J26</f>
        <v>954392</v>
      </c>
      <c r="K18" s="62">
        <f t="shared" si="7"/>
        <v>150387</v>
      </c>
      <c r="L18" s="62">
        <f t="shared" si="7"/>
        <v>150387</v>
      </c>
      <c r="M18" s="62">
        <f t="shared" si="7"/>
        <v>150387</v>
      </c>
      <c r="N18" s="62">
        <f t="shared" si="7"/>
        <v>150387</v>
      </c>
      <c r="O18" s="62">
        <f t="shared" si="7"/>
        <v>354968.25</v>
      </c>
      <c r="P18" s="62">
        <f t="shared" si="7"/>
        <v>150387</v>
      </c>
      <c r="Q18" s="62">
        <f t="shared" si="7"/>
        <v>205133.8</v>
      </c>
      <c r="R18" s="62">
        <f t="shared" si="7"/>
        <v>150387</v>
      </c>
      <c r="S18" s="62">
        <f t="shared" si="7"/>
        <v>205133.8</v>
      </c>
      <c r="T18" s="62">
        <f t="shared" si="7"/>
        <v>150387</v>
      </c>
      <c r="U18" s="62">
        <f t="shared" si="7"/>
        <v>397298.25</v>
      </c>
      <c r="V18" s="62">
        <f t="shared" si="7"/>
        <v>151139.53333333333</v>
      </c>
      <c r="W18" s="62">
        <f t="shared" si="7"/>
        <v>205133.8</v>
      </c>
      <c r="X18" s="62">
        <f t="shared" si="7"/>
        <v>150387</v>
      </c>
      <c r="Y18" s="62">
        <f t="shared" si="7"/>
        <v>162098.29999999999</v>
      </c>
      <c r="Z18" s="62">
        <f t="shared" si="7"/>
        <v>150387</v>
      </c>
      <c r="AA18" s="62">
        <f t="shared" si="7"/>
        <v>150387</v>
      </c>
      <c r="AB18" s="62">
        <f t="shared" si="7"/>
        <v>150387</v>
      </c>
      <c r="AC18" s="62">
        <f t="shared" si="7"/>
        <v>150387</v>
      </c>
      <c r="AD18" s="62">
        <f t="shared" si="7"/>
        <v>150387</v>
      </c>
      <c r="AE18" s="62">
        <f t="shared" si="7"/>
        <v>150387</v>
      </c>
      <c r="AF18" s="62">
        <f t="shared" si="7"/>
        <v>150387</v>
      </c>
      <c r="AG18" s="62">
        <f>AG7+AG8+AG9+AG10+AG11+AG12+AG13+AG14+AG15+AG16</f>
        <v>484.14</v>
      </c>
      <c r="AH18" s="61">
        <f>I18+J18+K18+L18+M18+N18+O18+P18+Q18+R18+S18+T18+U18+V18+W18+X18+Y18+Z18+AA18+AB18+AC18+AD18+AE18+AF18</f>
        <v>5845494.7333333325</v>
      </c>
    </row>
    <row r="19" spans="1:34" ht="41.2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1.2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1.2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1.2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1.2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1.2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954392</v>
      </c>
      <c r="J24" s="11">
        <v>954392</v>
      </c>
      <c r="K24" s="11">
        <v>150387</v>
      </c>
      <c r="L24" s="11">
        <v>150387</v>
      </c>
      <c r="M24" s="11">
        <v>150387</v>
      </c>
      <c r="N24" s="11">
        <v>150387</v>
      </c>
      <c r="O24" s="11">
        <v>150387</v>
      </c>
      <c r="P24" s="11">
        <v>150387</v>
      </c>
      <c r="Q24" s="11">
        <v>150387</v>
      </c>
      <c r="R24" s="11">
        <v>150387</v>
      </c>
      <c r="S24" s="11">
        <v>150387</v>
      </c>
      <c r="T24" s="11">
        <v>150387</v>
      </c>
      <c r="U24" s="11">
        <v>150387</v>
      </c>
      <c r="V24" s="11">
        <v>150387</v>
      </c>
      <c r="W24" s="11">
        <v>150387</v>
      </c>
      <c r="X24" s="11">
        <v>150387</v>
      </c>
      <c r="Y24" s="11">
        <v>150387</v>
      </c>
      <c r="Z24" s="11">
        <v>150387</v>
      </c>
      <c r="AA24" s="11">
        <v>150387</v>
      </c>
      <c r="AB24" s="11">
        <v>150387</v>
      </c>
      <c r="AC24" s="11">
        <v>150387</v>
      </c>
      <c r="AD24" s="11">
        <v>150387</v>
      </c>
      <c r="AE24" s="11">
        <v>150387</v>
      </c>
      <c r="AF24" s="11">
        <v>150387</v>
      </c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1670108.7574699672</v>
      </c>
      <c r="J27" s="7">
        <f>J18/J23</f>
        <v>1670108.7574699672</v>
      </c>
      <c r="K27" s="6">
        <f t="shared" ref="K27:AE27" si="20">K18/K23</f>
        <v>263165.07861511409</v>
      </c>
      <c r="L27" s="7">
        <f t="shared" si="20"/>
        <v>263165.07861511409</v>
      </c>
      <c r="M27" s="6">
        <f t="shared" si="20"/>
        <v>263165.07861511409</v>
      </c>
      <c r="N27" s="7">
        <f t="shared" si="20"/>
        <v>263165.07861511409</v>
      </c>
      <c r="O27" s="6">
        <f>O18/O23</f>
        <v>621165.70858597802</v>
      </c>
      <c r="P27" s="7">
        <f t="shared" si="20"/>
        <v>263165.07861511409</v>
      </c>
      <c r="Q27" s="6">
        <f t="shared" si="20"/>
        <v>358967.54775091656</v>
      </c>
      <c r="R27" s="7">
        <f t="shared" si="20"/>
        <v>263165.07861511409</v>
      </c>
      <c r="S27" s="6">
        <f t="shared" si="20"/>
        <v>358967.54775091656</v>
      </c>
      <c r="T27" s="7">
        <f t="shared" si="20"/>
        <v>263165.07861511409</v>
      </c>
      <c r="U27" s="6">
        <f t="shared" si="20"/>
        <v>695239.78266005206</v>
      </c>
      <c r="V27" s="7">
        <f t="shared" si="20"/>
        <v>264481.95104309759</v>
      </c>
      <c r="W27" s="6">
        <f t="shared" si="20"/>
        <v>358967.54775091656</v>
      </c>
      <c r="X27" s="7">
        <f t="shared" si="20"/>
        <v>263165.07861511409</v>
      </c>
      <c r="Y27" s="6">
        <f t="shared" si="20"/>
        <v>283658.90577560791</v>
      </c>
      <c r="Z27" s="7">
        <f t="shared" si="20"/>
        <v>263165.07861511409</v>
      </c>
      <c r="AA27" s="6">
        <f t="shared" si="20"/>
        <v>263165.07861511409</v>
      </c>
      <c r="AB27" s="7">
        <f t="shared" si="20"/>
        <v>263165.07861511409</v>
      </c>
      <c r="AC27" s="6">
        <f t="shared" si="20"/>
        <v>263165.07861511409</v>
      </c>
      <c r="AD27" s="7">
        <f t="shared" si="20"/>
        <v>263165.07861511409</v>
      </c>
      <c r="AE27" s="6">
        <f t="shared" si="20"/>
        <v>263165.07861511409</v>
      </c>
      <c r="AF27" s="7">
        <f>AF18/AF23</f>
        <v>263165.07861511409</v>
      </c>
      <c r="AG27" s="6"/>
      <c r="AH27" s="7">
        <f>I27+J27+K27+L27+M27+N27+O27+P27+Q27+R27+S27+T27+U27+V27+W27+X27+Y27+Z27+AA27+AB27+AC27+AD27+AE27+AF27</f>
        <v>10229142.68548413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1.288664164714481</v>
      </c>
      <c r="J28" s="38">
        <f>J27/(15*86400)</f>
        <v>1.288664164714481</v>
      </c>
      <c r="K28" s="65">
        <f t="shared" ref="K28:AF28" si="21">K27/(15*86400)</f>
        <v>0.20305947424005716</v>
      </c>
      <c r="L28" s="38">
        <f t="shared" si="21"/>
        <v>0.20305947424005716</v>
      </c>
      <c r="M28" s="65">
        <f t="shared" si="21"/>
        <v>0.20305947424005716</v>
      </c>
      <c r="N28" s="38">
        <f t="shared" si="21"/>
        <v>0.20305947424005716</v>
      </c>
      <c r="O28" s="65">
        <f t="shared" si="21"/>
        <v>0.4792945282299213</v>
      </c>
      <c r="P28" s="38">
        <f t="shared" si="21"/>
        <v>0.20305947424005716</v>
      </c>
      <c r="Q28" s="65">
        <f t="shared" si="21"/>
        <v>0.27698113252385537</v>
      </c>
      <c r="R28" s="38">
        <f t="shared" si="21"/>
        <v>0.20305947424005716</v>
      </c>
      <c r="S28" s="65">
        <f t="shared" si="21"/>
        <v>0.27698113252385537</v>
      </c>
      <c r="T28" s="38">
        <f t="shared" si="21"/>
        <v>0.20305947424005716</v>
      </c>
      <c r="U28" s="65">
        <f t="shared" si="21"/>
        <v>0.53645044958337351</v>
      </c>
      <c r="V28" s="38">
        <f t="shared" si="21"/>
        <v>0.20407557950856295</v>
      </c>
      <c r="W28" s="65">
        <f t="shared" si="21"/>
        <v>0.27698113252385537</v>
      </c>
      <c r="X28" s="38">
        <f t="shared" si="21"/>
        <v>0.20305947424005716</v>
      </c>
      <c r="Y28" s="65">
        <f t="shared" si="21"/>
        <v>0.21887261248117895</v>
      </c>
      <c r="Z28" s="38">
        <f t="shared" si="21"/>
        <v>0.20305947424005716</v>
      </c>
      <c r="AA28" s="65">
        <f t="shared" si="21"/>
        <v>0.20305947424005716</v>
      </c>
      <c r="AB28" s="38">
        <f t="shared" si="21"/>
        <v>0.20305947424005716</v>
      </c>
      <c r="AC28" s="65">
        <f t="shared" si="21"/>
        <v>0.20305947424005716</v>
      </c>
      <c r="AD28" s="38">
        <f t="shared" si="21"/>
        <v>0.20305947424005716</v>
      </c>
      <c r="AE28" s="65">
        <f t="shared" si="21"/>
        <v>0.20305947424005716</v>
      </c>
      <c r="AF28" s="38">
        <f t="shared" si="21"/>
        <v>0.20305947424005716</v>
      </c>
      <c r="AG28" s="65"/>
      <c r="AH28" s="38"/>
    </row>
  </sheetData>
  <mergeCells count="28">
    <mergeCell ref="AG24:AH26"/>
    <mergeCell ref="O17:AA17"/>
    <mergeCell ref="AB17:AF17"/>
    <mergeCell ref="G4:G5"/>
    <mergeCell ref="H4:H5"/>
    <mergeCell ref="AC4:AD4"/>
    <mergeCell ref="I17:N17"/>
    <mergeCell ref="B4:B5"/>
    <mergeCell ref="C4:C5"/>
    <mergeCell ref="M4:N4"/>
    <mergeCell ref="O4:P4"/>
    <mergeCell ref="Q4:R4"/>
    <mergeCell ref="AG4:AH4"/>
    <mergeCell ref="A1:AH1"/>
    <mergeCell ref="A2:AH2"/>
    <mergeCell ref="A3:AH3"/>
    <mergeCell ref="W4:X4"/>
    <mergeCell ref="Y4:Z4"/>
    <mergeCell ref="AA4:AB4"/>
    <mergeCell ref="D4:D5"/>
    <mergeCell ref="I4:J4"/>
    <mergeCell ref="K4:L4"/>
    <mergeCell ref="AE4:AF4"/>
    <mergeCell ref="E4:E5"/>
    <mergeCell ref="F4:F5"/>
    <mergeCell ref="A4:A5"/>
    <mergeCell ref="S4:T4"/>
    <mergeCell ref="U4:V4"/>
  </mergeCells>
  <pageMargins left="0.25" right="0.25" top="0.75" bottom="0.75" header="0.3" footer="0.3"/>
  <pageSetup paperSize="9" scale="3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E77B7-4041-4552-9D26-F7D5ABD957A5}">
  <sheetPr>
    <tabColor rgb="FF00B050"/>
    <pageSetUpPr fitToPage="1"/>
  </sheetPr>
  <dimension ref="A1:AH30"/>
  <sheetViews>
    <sheetView zoomScale="50" zoomScaleNormal="5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2.85546875" style="1" customWidth="1"/>
    <col min="9" max="12" width="11.140625" style="3" bestFit="1" customWidth="1"/>
    <col min="13" max="21" width="11.140625" style="1" bestFit="1" customWidth="1"/>
    <col min="22" max="22" width="14.85546875" style="1" bestFit="1" customWidth="1"/>
    <col min="23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3.25" customHeight="1" x14ac:dyDescent="0.25">
      <c r="A1" s="93" t="s">
        <v>65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25.5" customHeight="1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23.25" customHeight="1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44.25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3" customHeight="1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5.0999999999999996</v>
      </c>
      <c r="G7" s="32">
        <f>E7*F7</f>
        <v>4.8599537037037033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6298.4999999999991</v>
      </c>
      <c r="T7" s="34"/>
      <c r="U7" s="35">
        <f>G7*15*86.4</f>
        <v>6298.4999999999991</v>
      </c>
      <c r="V7" s="34"/>
      <c r="W7" s="35">
        <f>G7*15*86.4</f>
        <v>6298.4999999999991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15.299999999999999</v>
      </c>
      <c r="AH7" s="58">
        <f>I7+J7+K7+L7+M7+N7+O7+P7+Q7+R7+S7+T7+U7+V7+W7+X7+Y7+Z7+AA7+AB7+AC7+AD7+AE7+AF7</f>
        <v>18895.499999999996</v>
      </c>
    </row>
    <row r="8" spans="1:34" ht="39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2.78</v>
      </c>
      <c r="G8" s="20">
        <f t="shared" ref="G8:G16" si="3">E8*F8</f>
        <v>2.6491512345679009</v>
      </c>
      <c r="H8" s="20">
        <v>2</v>
      </c>
      <c r="I8" s="4"/>
      <c r="J8" s="5"/>
      <c r="K8" s="4"/>
      <c r="L8" s="5"/>
      <c r="M8" s="17"/>
      <c r="N8" s="10"/>
      <c r="O8" s="8">
        <f>G8*15*86.4</f>
        <v>3433.2999999999997</v>
      </c>
      <c r="P8" s="10"/>
      <c r="Q8" s="16"/>
      <c r="R8" s="10"/>
      <c r="S8" s="16"/>
      <c r="T8" s="10"/>
      <c r="U8" s="8">
        <f>G8*15*86.4</f>
        <v>3433.2999999999997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5.56</v>
      </c>
      <c r="AH8" s="59">
        <f>I8+J8+K8+L8+M8+N8+O8+P8+Q8+R8+S8+T8+U8+V8+W8+X8+Y8+Z8+AA8+AB8+AC8+AD8+AE8+AF8</f>
        <v>6866.5999999999995</v>
      </c>
    </row>
    <row r="9" spans="1:34" ht="39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9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10.94</v>
      </c>
      <c r="G11" s="20">
        <f t="shared" si="3"/>
        <v>11.910756172839505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15436.34</v>
      </c>
      <c r="R11" s="10"/>
      <c r="S11" s="8">
        <f>G11*15*86.4</f>
        <v>15436.34</v>
      </c>
      <c r="T11" s="10"/>
      <c r="U11" s="8">
        <f>G11*15*86.4</f>
        <v>15436.34</v>
      </c>
      <c r="V11" s="10"/>
      <c r="W11" s="8">
        <f>G11*15*86.4</f>
        <v>15436.34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43.76</v>
      </c>
      <c r="AH11" s="59">
        <f t="shared" si="6"/>
        <v>61745.36</v>
      </c>
    </row>
    <row r="12" spans="1:34" ht="39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0.23</v>
      </c>
      <c r="G12" s="20">
        <f t="shared" si="3"/>
        <v>0.21917438271604939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284.05</v>
      </c>
      <c r="P12" s="10"/>
      <c r="Q12" s="8">
        <f>G12*15*86.4</f>
        <v>284.05</v>
      </c>
      <c r="R12" s="10"/>
      <c r="S12" s="16"/>
      <c r="T12" s="10"/>
      <c r="U12" s="8">
        <f>G12*15*86.4</f>
        <v>284.05</v>
      </c>
      <c r="V12" s="10"/>
      <c r="W12" s="8">
        <f>G12*15*86.4</f>
        <v>284.05</v>
      </c>
      <c r="X12" s="10"/>
      <c r="Y12" s="8">
        <f>G12*15*86.4</f>
        <v>284.05</v>
      </c>
      <c r="Z12" s="10"/>
      <c r="AA12" s="16"/>
      <c r="AB12" s="10"/>
      <c r="AC12" s="16"/>
      <c r="AD12" s="10"/>
      <c r="AE12" s="16"/>
      <c r="AF12" s="25"/>
      <c r="AG12" s="11">
        <f t="shared" si="5"/>
        <v>1.1500000000000001</v>
      </c>
      <c r="AH12" s="59">
        <f t="shared" si="6"/>
        <v>1420.25</v>
      </c>
    </row>
    <row r="13" spans="1:34" ht="39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0.2</v>
      </c>
      <c r="G13" s="20">
        <f t="shared" si="3"/>
        <v>0.21774691358024692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282.20000000000005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0.2</v>
      </c>
      <c r="AH13" s="59">
        <f t="shared" si="6"/>
        <v>282.20000000000005</v>
      </c>
    </row>
    <row r="14" spans="1:34" ht="39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9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4.66</v>
      </c>
      <c r="G15" s="20">
        <f t="shared" si="3"/>
        <v>5.0735030864197537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6575.260000000002</v>
      </c>
      <c r="P15" s="10"/>
      <c r="Q15" s="8">
        <f>G15*15*86.4</f>
        <v>6575.260000000002</v>
      </c>
      <c r="R15" s="10"/>
      <c r="S15" s="8">
        <f>G15*15*86.4</f>
        <v>6575.260000000002</v>
      </c>
      <c r="T15" s="10"/>
      <c r="U15" s="8">
        <f>G15*15*86.4</f>
        <v>6575.260000000002</v>
      </c>
      <c r="V15" s="10"/>
      <c r="W15" s="8">
        <f>G15*15*86.4</f>
        <v>6575.260000000002</v>
      </c>
      <c r="X15" s="10"/>
      <c r="Y15" s="8">
        <f>G15*15*86.4</f>
        <v>6575.260000000002</v>
      </c>
      <c r="Z15" s="10"/>
      <c r="AA15" s="16"/>
      <c r="AB15" s="10"/>
      <c r="AC15" s="16"/>
      <c r="AD15" s="10"/>
      <c r="AE15" s="16"/>
      <c r="AF15" s="25"/>
      <c r="AG15" s="11">
        <f t="shared" si="5"/>
        <v>27.96</v>
      </c>
      <c r="AH15" s="59">
        <f t="shared" si="6"/>
        <v>39451.560000000012</v>
      </c>
    </row>
    <row r="16" spans="1:34" ht="39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6.5</v>
      </c>
      <c r="G16" s="46">
        <f t="shared" si="3"/>
        <v>7.0767746913580245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9171.5</v>
      </c>
      <c r="R16" s="50"/>
      <c r="S16" s="52">
        <f>G16*15*86.4</f>
        <v>9171.5</v>
      </c>
      <c r="T16" s="50"/>
      <c r="U16" s="51"/>
      <c r="V16" s="53">
        <f>G16*16*86.4</f>
        <v>9782.9333333333343</v>
      </c>
      <c r="W16" s="52">
        <f>G16*15*86.4</f>
        <v>9171.5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26</v>
      </c>
      <c r="AH16" s="60">
        <f t="shared" si="6"/>
        <v>37297.433333333334</v>
      </c>
    </row>
    <row r="17" spans="1:34" ht="55.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42.7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10292.610000000002</v>
      </c>
      <c r="P18" s="62">
        <f t="shared" si="7"/>
        <v>0</v>
      </c>
      <c r="Q18" s="62">
        <f t="shared" si="7"/>
        <v>31467.15</v>
      </c>
      <c r="R18" s="62">
        <f t="shared" si="7"/>
        <v>0</v>
      </c>
      <c r="S18" s="62">
        <f t="shared" si="7"/>
        <v>37763.800000000003</v>
      </c>
      <c r="T18" s="62">
        <f t="shared" si="7"/>
        <v>0</v>
      </c>
      <c r="U18" s="62">
        <f t="shared" si="7"/>
        <v>32027.45</v>
      </c>
      <c r="V18" s="62">
        <f t="shared" si="7"/>
        <v>9782.9333333333343</v>
      </c>
      <c r="W18" s="62">
        <f t="shared" si="7"/>
        <v>37765.65</v>
      </c>
      <c r="X18" s="62">
        <f t="shared" si="7"/>
        <v>0</v>
      </c>
      <c r="Y18" s="62">
        <f t="shared" si="7"/>
        <v>6859.3100000000022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119.93</v>
      </c>
      <c r="AH18" s="61">
        <f>I18+J18+K18+L18+M18+N18+O18+P18+Q18+R18+S18+T18+U18+V18+W18+X18+Y18+Z18+AA18+AB18+AC18+AD18+AE18+AF18</f>
        <v>165958.90333333332</v>
      </c>
    </row>
    <row r="19" spans="1:34" ht="42.7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2.7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2.7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2.7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2.7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2.7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18011.234480405288</v>
      </c>
      <c r="P27" s="7">
        <f t="shared" si="20"/>
        <v>0</v>
      </c>
      <c r="Q27" s="6">
        <f t="shared" si="20"/>
        <v>55064.965745334288</v>
      </c>
      <c r="R27" s="7">
        <f t="shared" si="20"/>
        <v>0</v>
      </c>
      <c r="S27" s="6">
        <f t="shared" si="20"/>
        <v>66083.593633794444</v>
      </c>
      <c r="T27" s="7">
        <f t="shared" si="20"/>
        <v>0</v>
      </c>
      <c r="U27" s="6">
        <f t="shared" si="20"/>
        <v>56045.445398150347</v>
      </c>
      <c r="V27" s="7">
        <f t="shared" si="20"/>
        <v>17119.341563786013</v>
      </c>
      <c r="W27" s="6">
        <f t="shared" si="20"/>
        <v>66086.830984066997</v>
      </c>
      <c r="X27" s="7">
        <f t="shared" si="20"/>
        <v>0</v>
      </c>
      <c r="Y27" s="6">
        <f t="shared" si="20"/>
        <v>12003.237350272555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290414.64915580995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1.3897557469448525E-2</v>
      </c>
      <c r="P28" s="38">
        <f t="shared" si="21"/>
        <v>0</v>
      </c>
      <c r="Q28" s="65">
        <f t="shared" si="21"/>
        <v>4.24883994948567E-2</v>
      </c>
      <c r="R28" s="38">
        <f t="shared" si="21"/>
        <v>0</v>
      </c>
      <c r="S28" s="65">
        <f t="shared" si="21"/>
        <v>5.0990427186569785E-2</v>
      </c>
      <c r="T28" s="38">
        <f t="shared" si="21"/>
        <v>0</v>
      </c>
      <c r="U28" s="65">
        <f t="shared" si="21"/>
        <v>4.3244942436844402E-2</v>
      </c>
      <c r="V28" s="38">
        <f t="shared" si="21"/>
        <v>1.3209368490575626E-2</v>
      </c>
      <c r="W28" s="65">
        <f t="shared" si="21"/>
        <v>5.0992925142027003E-2</v>
      </c>
      <c r="X28" s="38">
        <f t="shared" si="21"/>
        <v>0</v>
      </c>
      <c r="Y28" s="65">
        <f t="shared" si="21"/>
        <v>9.2617572147164779E-3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  <row r="29" spans="1:34" ht="15.75" thickBot="1" x14ac:dyDescent="0.3"/>
    <row r="30" spans="1:34" ht="15.75" thickBot="1" x14ac:dyDescent="0.3">
      <c r="G30" s="39"/>
    </row>
  </sheetData>
  <mergeCells count="28">
    <mergeCell ref="AG24:AH26"/>
    <mergeCell ref="O4:P4"/>
    <mergeCell ref="Q4:R4"/>
    <mergeCell ref="O17:AA17"/>
    <mergeCell ref="AB17:AF17"/>
    <mergeCell ref="AC4:AD4"/>
    <mergeCell ref="AE4:AF4"/>
    <mergeCell ref="S4:T4"/>
    <mergeCell ref="U4:V4"/>
    <mergeCell ref="W4:X4"/>
    <mergeCell ref="Y4:Z4"/>
    <mergeCell ref="AA4:AB4"/>
    <mergeCell ref="I17:N17"/>
    <mergeCell ref="AG4:AH4"/>
    <mergeCell ref="A1:AH1"/>
    <mergeCell ref="A2:AH2"/>
    <mergeCell ref="A3:AH3"/>
    <mergeCell ref="A4:A5"/>
    <mergeCell ref="B4:B5"/>
    <mergeCell ref="C4:C5"/>
    <mergeCell ref="H4:H5"/>
    <mergeCell ref="M4:N4"/>
    <mergeCell ref="D4:D5"/>
    <mergeCell ref="E4:E5"/>
    <mergeCell ref="F4:F5"/>
    <mergeCell ref="G4:G5"/>
    <mergeCell ref="I4:J4"/>
    <mergeCell ref="K4:L4"/>
  </mergeCells>
  <pageMargins left="0.25" right="0.25" top="0.75" bottom="0.75" header="0.3" footer="0.3"/>
  <pageSetup paperSize="9" scale="3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9E31-39F3-447B-953C-41DFE2B132BB}">
  <sheetPr>
    <tabColor rgb="FF00B050"/>
  </sheetPr>
  <dimension ref="A1:AH28"/>
  <sheetViews>
    <sheetView view="pageBreakPreview" topLeftCell="A7" zoomScale="60" zoomScaleNormal="84" workbookViewId="0">
      <selection activeCell="AG24" sqref="AG24:AH26"/>
    </sheetView>
  </sheetViews>
  <sheetFormatPr defaultRowHeight="15" x14ac:dyDescent="0.25"/>
  <cols>
    <col min="1" max="1" width="5.42578125" customWidth="1"/>
    <col min="2" max="2" width="24.7109375" customWidth="1"/>
    <col min="3" max="8" width="8.28515625" customWidth="1"/>
    <col min="9" max="10" width="12.5703125" bestFit="1" customWidth="1"/>
    <col min="11" max="14" width="11.140625" bestFit="1" customWidth="1"/>
    <col min="15" max="15" width="12" bestFit="1" customWidth="1"/>
    <col min="16" max="16" width="11.140625" bestFit="1" customWidth="1"/>
    <col min="17" max="17" width="13" bestFit="1" customWidth="1"/>
    <col min="18" max="18" width="11.140625" bestFit="1" customWidth="1"/>
    <col min="19" max="19" width="13.28515625" bestFit="1" customWidth="1"/>
    <col min="20" max="20" width="11.140625" bestFit="1" customWidth="1"/>
    <col min="21" max="21" width="13.7109375" bestFit="1" customWidth="1"/>
    <col min="22" max="22" width="14.7109375" bestFit="1" customWidth="1"/>
    <col min="23" max="23" width="14.140625" bestFit="1" customWidth="1"/>
    <col min="24" max="24" width="11.140625" bestFit="1" customWidth="1"/>
    <col min="25" max="25" width="11.28515625" bestFit="1" customWidth="1"/>
    <col min="26" max="32" width="11.140625" bestFit="1" customWidth="1"/>
    <col min="33" max="33" width="12.85546875" customWidth="1"/>
    <col min="34" max="34" width="16.140625" customWidth="1"/>
    <col min="35" max="35" width="6.85546875" customWidth="1"/>
  </cols>
  <sheetData>
    <row r="1" spans="1:34" ht="19.5" x14ac:dyDescent="0.25">
      <c r="A1" s="93" t="s">
        <v>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18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18.75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18.75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70.5" customHeight="1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0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40.33</v>
      </c>
      <c r="G7" s="32">
        <f>E7*F7</f>
        <v>38.43175154320987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49807.549999999996</v>
      </c>
      <c r="T7" s="34"/>
      <c r="U7" s="35">
        <f>G7*15*86.4</f>
        <v>49807.549999999996</v>
      </c>
      <c r="V7" s="34"/>
      <c r="W7" s="35">
        <f>G7*15*86.4</f>
        <v>49807.549999999996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120.99</v>
      </c>
      <c r="AH7" s="58">
        <f>I7+J7+K7+L7+M7+N7+O7+P7+Q7+R7+S7+T7+U7+V7+W7+X7+Y7+Z7+AA7+AB7+AC7+AD7+AE7+AF7</f>
        <v>149422.65</v>
      </c>
    </row>
    <row r="8" spans="1:34" ht="40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10.210000000000001</v>
      </c>
      <c r="G8" s="20">
        <f t="shared" ref="G8:G16" si="3">E8*F8</f>
        <v>9.7294367283950614</v>
      </c>
      <c r="H8" s="20">
        <v>2</v>
      </c>
      <c r="I8" s="4"/>
      <c r="J8" s="5"/>
      <c r="K8" s="4"/>
      <c r="L8" s="5"/>
      <c r="M8" s="17"/>
      <c r="N8" s="10"/>
      <c r="O8" s="8">
        <f>G8*15*86.4</f>
        <v>12609.35</v>
      </c>
      <c r="P8" s="10"/>
      <c r="Q8" s="16"/>
      <c r="R8" s="10"/>
      <c r="S8" s="16"/>
      <c r="T8" s="10"/>
      <c r="U8" s="8">
        <f>G8*15*86.4</f>
        <v>12609.35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20.420000000000002</v>
      </c>
      <c r="AH8" s="59">
        <f>I8+J8+K8+L8+M8+N8+O8+P8+Q8+R8+S8+T8+U8+V8+W8+X8+Y8+Z8+AA8+AB8+AC8+AD8+AE8+AF8</f>
        <v>25218.7</v>
      </c>
    </row>
    <row r="9" spans="1:34" ht="40.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0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40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36.64</v>
      </c>
      <c r="G11" s="20">
        <f t="shared" si="3"/>
        <v>39.891234567901236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51699.040000000001</v>
      </c>
      <c r="R11" s="10"/>
      <c r="S11" s="8">
        <f>G11*15*86.4</f>
        <v>51699.040000000001</v>
      </c>
      <c r="T11" s="10"/>
      <c r="U11" s="8">
        <f>G11*15*86.4</f>
        <v>51699.040000000001</v>
      </c>
      <c r="V11" s="10"/>
      <c r="W11" s="8">
        <f>G11*15*86.4</f>
        <v>51699.040000000001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146.56</v>
      </c>
      <c r="AH11" s="59">
        <f t="shared" si="6"/>
        <v>206796.16</v>
      </c>
    </row>
    <row r="12" spans="1:34" ht="40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0.5</v>
      </c>
      <c r="G12" s="20">
        <f t="shared" si="3"/>
        <v>0.47646604938271603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617.5</v>
      </c>
      <c r="P12" s="10"/>
      <c r="Q12" s="8">
        <f>G12*15*86.4</f>
        <v>617.5</v>
      </c>
      <c r="R12" s="10"/>
      <c r="S12" s="16"/>
      <c r="T12" s="10"/>
      <c r="U12" s="8">
        <f>G12*15*86.4</f>
        <v>617.5</v>
      </c>
      <c r="V12" s="10"/>
      <c r="W12" s="8">
        <f>G12*15*86.4</f>
        <v>617.5</v>
      </c>
      <c r="X12" s="10"/>
      <c r="Y12" s="8">
        <f>G12*15*86.4</f>
        <v>617.5</v>
      </c>
      <c r="Z12" s="10"/>
      <c r="AA12" s="16"/>
      <c r="AB12" s="10"/>
      <c r="AC12" s="16"/>
      <c r="AD12" s="10"/>
      <c r="AE12" s="16"/>
      <c r="AF12" s="25"/>
      <c r="AG12" s="11">
        <f t="shared" si="5"/>
        <v>2.5</v>
      </c>
      <c r="AH12" s="59">
        <f t="shared" si="6"/>
        <v>3087.5</v>
      </c>
    </row>
    <row r="13" spans="1:34" ht="40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40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40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3</v>
      </c>
      <c r="G15" s="20">
        <f t="shared" si="3"/>
        <v>3.2662037037037037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4233</v>
      </c>
      <c r="P15" s="10"/>
      <c r="Q15" s="8">
        <f>G15*15*86.4</f>
        <v>4233</v>
      </c>
      <c r="R15" s="10"/>
      <c r="S15" s="8">
        <f>G15*15*86.4</f>
        <v>4233</v>
      </c>
      <c r="T15" s="10"/>
      <c r="U15" s="8">
        <f>G15*15*86.4</f>
        <v>4233</v>
      </c>
      <c r="V15" s="10"/>
      <c r="W15" s="8">
        <f>G15*15*86.4</f>
        <v>4233</v>
      </c>
      <c r="X15" s="10"/>
      <c r="Y15" s="8">
        <f>G15*15*86.4</f>
        <v>4233</v>
      </c>
      <c r="Z15" s="10"/>
      <c r="AA15" s="16"/>
      <c r="AB15" s="10"/>
      <c r="AC15" s="16"/>
      <c r="AD15" s="10"/>
      <c r="AE15" s="16"/>
      <c r="AF15" s="25"/>
      <c r="AG15" s="11">
        <f t="shared" si="5"/>
        <v>18</v>
      </c>
      <c r="AH15" s="59">
        <f t="shared" si="6"/>
        <v>25398</v>
      </c>
    </row>
    <row r="16" spans="1:34" ht="40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17.5</v>
      </c>
      <c r="G16" s="46">
        <f t="shared" si="3"/>
        <v>19.052854938271604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24692.5</v>
      </c>
      <c r="R16" s="50"/>
      <c r="S16" s="52">
        <f>G16*15*86.4</f>
        <v>24692.5</v>
      </c>
      <c r="T16" s="50"/>
      <c r="U16" s="51"/>
      <c r="V16" s="53">
        <f>G16*16*86.4</f>
        <v>26338.666666666668</v>
      </c>
      <c r="W16" s="52">
        <f>G16*15*86.4</f>
        <v>24692.5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70</v>
      </c>
      <c r="AH16" s="60">
        <f t="shared" si="6"/>
        <v>100416.16666666667</v>
      </c>
    </row>
    <row r="17" spans="1:34" ht="64.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111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8.2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41584</v>
      </c>
      <c r="J18" s="62">
        <f t="shared" ref="J18:AF18" si="7">J7+J8+J9+J10+J11+J12+J13+J14+J15+J16+J24+J25+J26</f>
        <v>41584</v>
      </c>
      <c r="K18" s="62">
        <f t="shared" si="7"/>
        <v>1455</v>
      </c>
      <c r="L18" s="62">
        <f t="shared" si="7"/>
        <v>1455</v>
      </c>
      <c r="M18" s="62">
        <f t="shared" si="7"/>
        <v>1455</v>
      </c>
      <c r="N18" s="62">
        <f t="shared" si="7"/>
        <v>1455</v>
      </c>
      <c r="O18" s="62">
        <f t="shared" si="7"/>
        <v>18914.849999999999</v>
      </c>
      <c r="P18" s="62">
        <f t="shared" si="7"/>
        <v>1455</v>
      </c>
      <c r="Q18" s="62">
        <f t="shared" si="7"/>
        <v>82697.040000000008</v>
      </c>
      <c r="R18" s="62">
        <f t="shared" si="7"/>
        <v>1455</v>
      </c>
      <c r="S18" s="62">
        <f t="shared" si="7"/>
        <v>131887.09</v>
      </c>
      <c r="T18" s="62">
        <f t="shared" si="7"/>
        <v>1455</v>
      </c>
      <c r="U18" s="62">
        <f t="shared" si="7"/>
        <v>120421.44</v>
      </c>
      <c r="V18" s="62">
        <f t="shared" si="7"/>
        <v>27793.666666666668</v>
      </c>
      <c r="W18" s="62">
        <f t="shared" si="7"/>
        <v>132504.59</v>
      </c>
      <c r="X18" s="62">
        <f t="shared" si="7"/>
        <v>1455</v>
      </c>
      <c r="Y18" s="62">
        <f t="shared" si="7"/>
        <v>6305.5</v>
      </c>
      <c r="Z18" s="62">
        <f t="shared" si="7"/>
        <v>1455</v>
      </c>
      <c r="AA18" s="62">
        <f t="shared" si="7"/>
        <v>1455</v>
      </c>
      <c r="AB18" s="62">
        <f t="shared" si="7"/>
        <v>1455</v>
      </c>
      <c r="AC18" s="62">
        <f t="shared" si="7"/>
        <v>1455</v>
      </c>
      <c r="AD18" s="62">
        <f t="shared" si="7"/>
        <v>1455</v>
      </c>
      <c r="AE18" s="62">
        <f t="shared" si="7"/>
        <v>1455</v>
      </c>
      <c r="AF18" s="62">
        <f t="shared" si="7"/>
        <v>1455</v>
      </c>
      <c r="AG18" s="62">
        <f>AG7+AG8+AG9+AG10+AG11+AG12+AG13+AG14+AG15+AG16</f>
        <v>378.47</v>
      </c>
      <c r="AH18" s="61">
        <f>I18+J18+K18+L18+M18+N18+O18+P18+Q18+R18+S18+T18+U18+V18+W18+X18+Y18+Z18+AA18+AB18+AC18+AD18+AE18+AF18</f>
        <v>625517.17666666664</v>
      </c>
    </row>
    <row r="19" spans="1:34" ht="38.2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8.2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8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8.2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8.2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8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41584</v>
      </c>
      <c r="J24" s="11">
        <v>41584</v>
      </c>
      <c r="K24" s="11">
        <v>1455</v>
      </c>
      <c r="L24" s="11">
        <v>1455</v>
      </c>
      <c r="M24" s="11">
        <v>1455</v>
      </c>
      <c r="N24" s="11">
        <v>1455</v>
      </c>
      <c r="O24" s="11">
        <v>1455</v>
      </c>
      <c r="P24" s="11">
        <v>1455</v>
      </c>
      <c r="Q24" s="11">
        <v>1455</v>
      </c>
      <c r="R24" s="11">
        <v>1455</v>
      </c>
      <c r="S24" s="11">
        <v>1455</v>
      </c>
      <c r="T24" s="11">
        <v>1455</v>
      </c>
      <c r="U24" s="11">
        <v>1455</v>
      </c>
      <c r="V24" s="11">
        <v>1455</v>
      </c>
      <c r="W24" s="11">
        <v>1455</v>
      </c>
      <c r="X24" s="11">
        <v>1455</v>
      </c>
      <c r="Y24" s="11">
        <v>1455</v>
      </c>
      <c r="Z24" s="11">
        <v>1455</v>
      </c>
      <c r="AA24" s="11">
        <v>1455</v>
      </c>
      <c r="AB24" s="11">
        <v>1455</v>
      </c>
      <c r="AC24" s="11">
        <v>1455</v>
      </c>
      <c r="AD24" s="11">
        <v>1455</v>
      </c>
      <c r="AE24" s="11">
        <v>1455</v>
      </c>
      <c r="AF24" s="11">
        <v>1455</v>
      </c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72768.634450656667</v>
      </c>
      <c r="J27" s="7">
        <f>J18/J23</f>
        <v>72768.634450656667</v>
      </c>
      <c r="K27" s="6">
        <f t="shared" ref="K27:AE27" si="20">K18/K23</f>
        <v>2546.1322413838361</v>
      </c>
      <c r="L27" s="7">
        <f t="shared" si="20"/>
        <v>2546.1322413838361</v>
      </c>
      <c r="M27" s="6">
        <f t="shared" si="20"/>
        <v>2546.1322413838361</v>
      </c>
      <c r="N27" s="7">
        <f t="shared" si="20"/>
        <v>2546.1322413838361</v>
      </c>
      <c r="O27" s="6">
        <f>O18/O23</f>
        <v>33099.456650129934</v>
      </c>
      <c r="P27" s="7">
        <f t="shared" si="20"/>
        <v>2546.1322413838361</v>
      </c>
      <c r="Q27" s="6">
        <f t="shared" si="20"/>
        <v>144713.12701787546</v>
      </c>
      <c r="R27" s="7">
        <f t="shared" si="20"/>
        <v>2546.1322413838361</v>
      </c>
      <c r="S27" s="6">
        <f t="shared" si="20"/>
        <v>230791.73338233109</v>
      </c>
      <c r="T27" s="7">
        <f t="shared" si="20"/>
        <v>2546.1322413838361</v>
      </c>
      <c r="U27" s="6">
        <f t="shared" si="20"/>
        <v>210727.77384045991</v>
      </c>
      <c r="V27" s="7">
        <f t="shared" si="20"/>
        <v>48636.667220807714</v>
      </c>
      <c r="W27" s="6">
        <f t="shared" si="20"/>
        <v>231872.30840573626</v>
      </c>
      <c r="X27" s="7">
        <f t="shared" si="20"/>
        <v>2546.1322413838361</v>
      </c>
      <c r="Y27" s="6">
        <f t="shared" si="20"/>
        <v>11034.114672196412</v>
      </c>
      <c r="Z27" s="7">
        <f t="shared" si="20"/>
        <v>2546.1322413838361</v>
      </c>
      <c r="AA27" s="6">
        <f t="shared" si="20"/>
        <v>2546.1322413838361</v>
      </c>
      <c r="AB27" s="7">
        <f t="shared" si="20"/>
        <v>2546.1322413838361</v>
      </c>
      <c r="AC27" s="6">
        <f t="shared" si="20"/>
        <v>2546.1322413838361</v>
      </c>
      <c r="AD27" s="7">
        <f t="shared" si="20"/>
        <v>2546.1322413838361</v>
      </c>
      <c r="AE27" s="6">
        <f t="shared" si="20"/>
        <v>2546.1322413838361</v>
      </c>
      <c r="AF27" s="7">
        <f>AF18/AF23</f>
        <v>2546.1322413838361</v>
      </c>
      <c r="AG27" s="6"/>
      <c r="AH27" s="7">
        <f>I27+J27+K27+L27+M27+N27+O27+P27+Q27+R27+S27+T27+U27+V27+W27+X27+Y27+Z27+AA27+AB27+AC27+AD27+AE27+AF27</f>
        <v>1094604.4337116082</v>
      </c>
    </row>
    <row r="28" spans="1:34" ht="45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5.6148637693407923E-2</v>
      </c>
      <c r="J28" s="38">
        <f>J27/(15*86400)</f>
        <v>5.6148637693407923E-2</v>
      </c>
      <c r="K28" s="65">
        <f t="shared" ref="K28:AF28" si="21">K27/(15*86400)</f>
        <v>1.9646082109443181E-3</v>
      </c>
      <c r="L28" s="38">
        <f t="shared" si="21"/>
        <v>1.9646082109443181E-3</v>
      </c>
      <c r="M28" s="65">
        <f t="shared" si="21"/>
        <v>1.9646082109443181E-3</v>
      </c>
      <c r="N28" s="38">
        <f t="shared" si="21"/>
        <v>1.9646082109443181E-3</v>
      </c>
      <c r="O28" s="65">
        <f t="shared" si="21"/>
        <v>2.553970420534717E-2</v>
      </c>
      <c r="P28" s="38">
        <f t="shared" si="21"/>
        <v>1.9646082109443181E-3</v>
      </c>
      <c r="Q28" s="65">
        <f t="shared" si="21"/>
        <v>0.11166136343971872</v>
      </c>
      <c r="R28" s="38">
        <f t="shared" si="21"/>
        <v>1.9646082109443181E-3</v>
      </c>
      <c r="S28" s="65">
        <f t="shared" si="21"/>
        <v>0.17808004119007029</v>
      </c>
      <c r="T28" s="38">
        <f t="shared" si="21"/>
        <v>1.9646082109443181E-3</v>
      </c>
      <c r="U28" s="65">
        <f t="shared" si="21"/>
        <v>0.16259859092628079</v>
      </c>
      <c r="V28" s="38">
        <f t="shared" si="21"/>
        <v>3.7528292608647928E-2</v>
      </c>
      <c r="W28" s="65">
        <f t="shared" si="21"/>
        <v>0.17891381821430266</v>
      </c>
      <c r="X28" s="38">
        <f t="shared" si="21"/>
        <v>1.9646082109443181E-3</v>
      </c>
      <c r="Y28" s="65">
        <f t="shared" si="21"/>
        <v>8.5139773705219229E-3</v>
      </c>
      <c r="Z28" s="38">
        <f t="shared" si="21"/>
        <v>1.9646082109443181E-3</v>
      </c>
      <c r="AA28" s="65">
        <f t="shared" si="21"/>
        <v>1.9646082109443181E-3</v>
      </c>
      <c r="AB28" s="38">
        <f t="shared" si="21"/>
        <v>1.9646082109443181E-3</v>
      </c>
      <c r="AC28" s="65">
        <f t="shared" si="21"/>
        <v>1.9646082109443181E-3</v>
      </c>
      <c r="AD28" s="38">
        <f t="shared" si="21"/>
        <v>1.9646082109443181E-3</v>
      </c>
      <c r="AE28" s="65">
        <f t="shared" si="21"/>
        <v>1.9646082109443181E-3</v>
      </c>
      <c r="AF28" s="38">
        <f t="shared" si="21"/>
        <v>1.9646082109443181E-3</v>
      </c>
      <c r="AG28" s="65"/>
      <c r="AH28" s="38"/>
    </row>
  </sheetData>
  <mergeCells count="28">
    <mergeCell ref="AG24:AH26"/>
    <mergeCell ref="AB17:AF17"/>
    <mergeCell ref="A1:AH1"/>
    <mergeCell ref="A2:AH2"/>
    <mergeCell ref="A3:AH3"/>
    <mergeCell ref="A4:A5"/>
    <mergeCell ref="B4:B5"/>
    <mergeCell ref="C4:C5"/>
    <mergeCell ref="D4:D5"/>
    <mergeCell ref="E4:E5"/>
    <mergeCell ref="AC4:AD4"/>
    <mergeCell ref="AE4:AF4"/>
    <mergeCell ref="AG4:AH4"/>
    <mergeCell ref="AA4:AB4"/>
    <mergeCell ref="Y4:Z4"/>
    <mergeCell ref="F4:F5"/>
    <mergeCell ref="G4:G5"/>
    <mergeCell ref="I17:N17"/>
    <mergeCell ref="H4:H5"/>
    <mergeCell ref="S4:T4"/>
    <mergeCell ref="U4:V4"/>
    <mergeCell ref="O17:AA17"/>
    <mergeCell ref="W4:X4"/>
    <mergeCell ref="I4:J4"/>
    <mergeCell ref="K4:L4"/>
    <mergeCell ref="M4:N4"/>
    <mergeCell ref="O4:P4"/>
    <mergeCell ref="Q4:R4"/>
  </mergeCells>
  <pageMargins left="0.7" right="0.7" top="0.75" bottom="0.75" header="0.3" footer="0.3"/>
  <pageSetup paperSize="9" scale="3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424B-3274-4872-97CB-79FE9FF4E9F8}">
  <sheetPr>
    <tabColor rgb="FF00B050"/>
  </sheetPr>
  <dimension ref="A1:AH28"/>
  <sheetViews>
    <sheetView zoomScale="60" zoomScaleNormal="60" workbookViewId="0">
      <selection activeCell="AG24" sqref="AG24:AH26"/>
    </sheetView>
  </sheetViews>
  <sheetFormatPr defaultRowHeight="15" x14ac:dyDescent="0.25"/>
  <cols>
    <col min="1" max="1" width="9.28515625" bestFit="1" customWidth="1"/>
    <col min="2" max="2" width="28.85546875" customWidth="1"/>
    <col min="3" max="8" width="9.28515625" bestFit="1" customWidth="1"/>
    <col min="9" max="14" width="11.140625" bestFit="1" customWidth="1"/>
    <col min="15" max="15" width="11.28515625" bestFit="1" customWidth="1"/>
    <col min="16" max="16" width="11.140625" bestFit="1" customWidth="1"/>
    <col min="17" max="17" width="12.5703125" bestFit="1" customWidth="1"/>
    <col min="18" max="18" width="11.140625" bestFit="1" customWidth="1"/>
    <col min="19" max="19" width="12" bestFit="1" customWidth="1"/>
    <col min="20" max="20" width="11.140625" bestFit="1" customWidth="1"/>
    <col min="21" max="21" width="12.5703125" bestFit="1" customWidth="1"/>
    <col min="22" max="22" width="14.7109375" bestFit="1" customWidth="1"/>
    <col min="23" max="23" width="12.5703125" bestFit="1" customWidth="1"/>
    <col min="24" max="24" width="11.140625" bestFit="1" customWidth="1"/>
    <col min="25" max="25" width="11.28515625" bestFit="1" customWidth="1"/>
    <col min="26" max="32" width="11.140625" bestFit="1" customWidth="1"/>
    <col min="33" max="33" width="9.28515625" bestFit="1" customWidth="1"/>
    <col min="34" max="34" width="12.5703125" bestFit="1" customWidth="1"/>
  </cols>
  <sheetData>
    <row r="1" spans="1:34" ht="19.5" x14ac:dyDescent="0.25">
      <c r="A1" s="93" t="s">
        <v>67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18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18.75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18.75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66.75" customHeight="1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9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0.25</v>
      </c>
      <c r="G8" s="20">
        <f t="shared" ref="G8:G16" si="3">E8*F8</f>
        <v>0.23823302469135801</v>
      </c>
      <c r="H8" s="20">
        <v>2</v>
      </c>
      <c r="I8" s="4"/>
      <c r="J8" s="5"/>
      <c r="K8" s="4"/>
      <c r="L8" s="5"/>
      <c r="M8" s="17"/>
      <c r="N8" s="10"/>
      <c r="O8" s="8">
        <f>G8*15*86.4</f>
        <v>308.75</v>
      </c>
      <c r="P8" s="10"/>
      <c r="Q8" s="16"/>
      <c r="R8" s="10"/>
      <c r="S8" s="16"/>
      <c r="T8" s="10"/>
      <c r="U8" s="8">
        <f>G8*15*86.4</f>
        <v>308.75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0.5</v>
      </c>
      <c r="AH8" s="59">
        <f>I8+J8+K8+L8+M8+N8+O8+P8+Q8+R8+S8+T8+U8+V8+W8+X8+Y8+Z8+AA8+AB8+AC8+AD8+AE8+AF8</f>
        <v>617.5</v>
      </c>
    </row>
    <row r="9" spans="1:34" ht="39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9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7.96</v>
      </c>
      <c r="G11" s="20">
        <f t="shared" si="3"/>
        <v>8.666327160493827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11231.56</v>
      </c>
      <c r="R11" s="10"/>
      <c r="S11" s="8">
        <f>G11*15*86.4</f>
        <v>11231.56</v>
      </c>
      <c r="T11" s="10"/>
      <c r="U11" s="8">
        <f>G11*15*86.4</f>
        <v>11231.56</v>
      </c>
      <c r="V11" s="10"/>
      <c r="W11" s="8">
        <f>G11*15*86.4</f>
        <v>11231.56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31.84</v>
      </c>
      <c r="AH11" s="59">
        <f t="shared" si="6"/>
        <v>44926.239999999998</v>
      </c>
    </row>
    <row r="12" spans="1:34" ht="39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2</v>
      </c>
      <c r="G12" s="20">
        <f t="shared" si="3"/>
        <v>1.9058641975308641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2470</v>
      </c>
      <c r="P12" s="10"/>
      <c r="Q12" s="8">
        <f>G12*15*86.4</f>
        <v>2470</v>
      </c>
      <c r="R12" s="10"/>
      <c r="S12" s="16"/>
      <c r="T12" s="10"/>
      <c r="U12" s="8">
        <f>G12*15*86.4</f>
        <v>2470</v>
      </c>
      <c r="V12" s="10"/>
      <c r="W12" s="8">
        <f>G12*15*86.4</f>
        <v>2470</v>
      </c>
      <c r="X12" s="10"/>
      <c r="Y12" s="8">
        <f>G12*15*86.4</f>
        <v>2470</v>
      </c>
      <c r="Z12" s="10"/>
      <c r="AA12" s="16"/>
      <c r="AB12" s="10"/>
      <c r="AC12" s="16"/>
      <c r="AD12" s="10"/>
      <c r="AE12" s="16"/>
      <c r="AF12" s="25"/>
      <c r="AG12" s="11">
        <f t="shared" si="5"/>
        <v>10</v>
      </c>
      <c r="AH12" s="59">
        <f t="shared" si="6"/>
        <v>12350</v>
      </c>
    </row>
    <row r="13" spans="1:34" ht="39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9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9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2.35</v>
      </c>
      <c r="G15" s="20">
        <f t="shared" si="3"/>
        <v>2.5585262345679012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3315.8500000000004</v>
      </c>
      <c r="P15" s="10"/>
      <c r="Q15" s="8">
        <f>G15*15*86.4</f>
        <v>3315.8500000000004</v>
      </c>
      <c r="R15" s="10"/>
      <c r="S15" s="8">
        <f>G15*15*86.4</f>
        <v>3315.8500000000004</v>
      </c>
      <c r="T15" s="10"/>
      <c r="U15" s="8">
        <f>G15*15*86.4</f>
        <v>3315.8500000000004</v>
      </c>
      <c r="V15" s="10"/>
      <c r="W15" s="8">
        <f>G15*15*86.4</f>
        <v>3315.8500000000004</v>
      </c>
      <c r="X15" s="10"/>
      <c r="Y15" s="8">
        <f>G15*15*86.4</f>
        <v>3315.8500000000004</v>
      </c>
      <c r="Z15" s="10"/>
      <c r="AA15" s="16"/>
      <c r="AB15" s="10"/>
      <c r="AC15" s="16"/>
      <c r="AD15" s="10"/>
      <c r="AE15" s="16"/>
      <c r="AF15" s="25"/>
      <c r="AG15" s="11">
        <f t="shared" si="5"/>
        <v>14.100000000000001</v>
      </c>
      <c r="AH15" s="59">
        <f t="shared" si="6"/>
        <v>19895.099999999999</v>
      </c>
    </row>
    <row r="16" spans="1:34" ht="39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0.47</v>
      </c>
      <c r="G16" s="46">
        <f t="shared" si="3"/>
        <v>0.51170524691358021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663.17</v>
      </c>
      <c r="R16" s="50"/>
      <c r="S16" s="52">
        <f>G16*15*86.4</f>
        <v>663.17</v>
      </c>
      <c r="T16" s="50"/>
      <c r="U16" s="51"/>
      <c r="V16" s="53">
        <f>G16*16*86.4</f>
        <v>707.38133333333337</v>
      </c>
      <c r="W16" s="52">
        <f>G16*15*86.4</f>
        <v>663.17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1.88</v>
      </c>
      <c r="AH16" s="60">
        <f t="shared" si="6"/>
        <v>2696.8913333333335</v>
      </c>
    </row>
    <row r="17" spans="1:34" ht="66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43.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6094.6</v>
      </c>
      <c r="P18" s="62">
        <f t="shared" si="7"/>
        <v>0</v>
      </c>
      <c r="Q18" s="62">
        <f t="shared" si="7"/>
        <v>17680.579999999998</v>
      </c>
      <c r="R18" s="62">
        <f t="shared" si="7"/>
        <v>0</v>
      </c>
      <c r="S18" s="62">
        <f t="shared" si="7"/>
        <v>15210.58</v>
      </c>
      <c r="T18" s="62">
        <f t="shared" si="7"/>
        <v>0</v>
      </c>
      <c r="U18" s="62">
        <f t="shared" si="7"/>
        <v>17326.16</v>
      </c>
      <c r="V18" s="62">
        <f t="shared" si="7"/>
        <v>707.38133333333337</v>
      </c>
      <c r="W18" s="62">
        <f t="shared" si="7"/>
        <v>17680.579999999998</v>
      </c>
      <c r="X18" s="62">
        <f t="shared" si="7"/>
        <v>0</v>
      </c>
      <c r="Y18" s="62">
        <f t="shared" si="7"/>
        <v>5785.85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58.320000000000007</v>
      </c>
      <c r="AH18" s="61">
        <f>I18+J18+K18+L18+M18+N18+O18+P18+Q18+R18+S18+T18+U18+V18+W18+X18+Y18+Z18+AA18+AB18+AC18+AD18+AE18+AF18</f>
        <v>80485.73133333333</v>
      </c>
    </row>
    <row r="19" spans="1:34" ht="43.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3.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3.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3.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3.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3.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12" t="s">
        <v>75</v>
      </c>
      <c r="AH24" s="113"/>
    </row>
    <row r="25" spans="1:34" ht="32.25" customHeight="1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10665.056741125725</v>
      </c>
      <c r="P27" s="7">
        <f t="shared" si="20"/>
        <v>0</v>
      </c>
      <c r="Q27" s="6">
        <f t="shared" si="20"/>
        <v>30939.584044237956</v>
      </c>
      <c r="R27" s="7">
        <f t="shared" si="20"/>
        <v>0</v>
      </c>
      <c r="S27" s="6">
        <f t="shared" si="20"/>
        <v>26617.283950617286</v>
      </c>
      <c r="T27" s="7">
        <f t="shared" si="20"/>
        <v>0</v>
      </c>
      <c r="U27" s="6">
        <f t="shared" si="20"/>
        <v>30319.377728780048</v>
      </c>
      <c r="V27" s="7">
        <f t="shared" si="20"/>
        <v>1237.8600823045269</v>
      </c>
      <c r="W27" s="6">
        <f t="shared" si="20"/>
        <v>30939.584044237956</v>
      </c>
      <c r="X27" s="7">
        <f t="shared" si="20"/>
        <v>0</v>
      </c>
      <c r="Y27" s="6">
        <f t="shared" si="20"/>
        <v>10124.76922942314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140843.51582072664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8.2292104483994797E-3</v>
      </c>
      <c r="P28" s="38">
        <f t="shared" si="21"/>
        <v>0</v>
      </c>
      <c r="Q28" s="65">
        <f t="shared" si="21"/>
        <v>2.387313583660336E-2</v>
      </c>
      <c r="R28" s="38">
        <f t="shared" si="21"/>
        <v>0</v>
      </c>
      <c r="S28" s="65">
        <f t="shared" si="21"/>
        <v>2.0538027739673833E-2</v>
      </c>
      <c r="T28" s="38">
        <f t="shared" si="21"/>
        <v>0</v>
      </c>
      <c r="U28" s="65">
        <f t="shared" si="21"/>
        <v>2.3394581580848801E-2</v>
      </c>
      <c r="V28" s="38">
        <f t="shared" si="21"/>
        <v>9.5513895239546828E-4</v>
      </c>
      <c r="W28" s="65">
        <f t="shared" si="21"/>
        <v>2.387313583660336E-2</v>
      </c>
      <c r="X28" s="38">
        <f t="shared" si="21"/>
        <v>0</v>
      </c>
      <c r="Y28" s="65">
        <f t="shared" si="21"/>
        <v>7.8123219362832876E-3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O17:AA17"/>
    <mergeCell ref="AB17:AF17"/>
  </mergeCells>
  <pageMargins left="0.7" right="0.7" top="0.75" bottom="0.75" header="0.3" footer="0.3"/>
  <pageSetup paperSize="9" scale="3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91EBB-44F0-41A7-8C40-C85DB8429B6A}">
  <sheetPr>
    <tabColor rgb="FF00B050"/>
  </sheetPr>
  <dimension ref="A1:AK28"/>
  <sheetViews>
    <sheetView view="pageBreakPreview" zoomScale="60" zoomScaleNormal="89" workbookViewId="0">
      <selection activeCell="AG24" sqref="AG24:AH26"/>
    </sheetView>
  </sheetViews>
  <sheetFormatPr defaultRowHeight="15" x14ac:dyDescent="0.25"/>
  <cols>
    <col min="1" max="1" width="7.5703125" customWidth="1"/>
    <col min="2" max="2" width="31.5703125" customWidth="1"/>
    <col min="3" max="8" width="9.28515625" bestFit="1" customWidth="1"/>
    <col min="9" max="16" width="11.140625" bestFit="1" customWidth="1"/>
    <col min="17" max="17" width="13" bestFit="1" customWidth="1"/>
    <col min="18" max="18" width="11.140625" bestFit="1" customWidth="1"/>
    <col min="19" max="19" width="12.5703125" bestFit="1" customWidth="1"/>
    <col min="20" max="20" width="11.140625" bestFit="1" customWidth="1"/>
    <col min="21" max="21" width="13" bestFit="1" customWidth="1"/>
    <col min="22" max="22" width="11.140625" bestFit="1" customWidth="1"/>
    <col min="23" max="23" width="12.5703125" bestFit="1" customWidth="1"/>
    <col min="24" max="32" width="11.140625" bestFit="1" customWidth="1"/>
    <col min="34" max="34" width="16" customWidth="1"/>
  </cols>
  <sheetData>
    <row r="1" spans="1:34" ht="19.5" x14ac:dyDescent="0.25">
      <c r="A1" s="93" t="s">
        <v>68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18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18.75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18.75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66" customHeight="1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2.2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34.79</v>
      </c>
      <c r="G7" s="32">
        <f>E7*F7</f>
        <v>33.152507716049378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42965.649999999994</v>
      </c>
      <c r="T7" s="34"/>
      <c r="U7" s="35">
        <f>G7*15*86.4</f>
        <v>42965.649999999994</v>
      </c>
      <c r="V7" s="34"/>
      <c r="W7" s="35">
        <f>G7*15*86.4</f>
        <v>42965.649999999994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104.37</v>
      </c>
      <c r="AH7" s="58">
        <f>I7+J7+K7+L7+M7+N7+O7+P7+Q7+R7+S7+T7+U7+V7+W7+X7+Y7+Z7+AA7+AB7+AC7+AD7+AE7+AF7</f>
        <v>128896.94999999998</v>
      </c>
    </row>
    <row r="8" spans="1:34" ht="32.2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0.95</v>
      </c>
      <c r="G8" s="20">
        <f t="shared" ref="G8:G16" si="3">E8*F8</f>
        <v>0.90528549382716039</v>
      </c>
      <c r="H8" s="20">
        <v>2</v>
      </c>
      <c r="I8" s="4"/>
      <c r="J8" s="5"/>
      <c r="K8" s="4"/>
      <c r="L8" s="5"/>
      <c r="M8" s="17"/>
      <c r="N8" s="10"/>
      <c r="O8" s="8">
        <f>G8*15*86.4</f>
        <v>1173.25</v>
      </c>
      <c r="P8" s="10"/>
      <c r="Q8" s="16"/>
      <c r="R8" s="10"/>
      <c r="S8" s="16"/>
      <c r="T8" s="10"/>
      <c r="U8" s="8">
        <f>G8*15*86.4</f>
        <v>1173.25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1.9</v>
      </c>
      <c r="AH8" s="59">
        <f>I8+J8+K8+L8+M8+N8+O8+P8+Q8+R8+S8+T8+U8+V8+W8+X8+Y8+Z8+AA8+AB8+AC8+AD8+AE8+AF8</f>
        <v>2346.5</v>
      </c>
    </row>
    <row r="9" spans="1:34" ht="32.2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2.2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2.2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20.91</v>
      </c>
      <c r="G11" s="20">
        <f t="shared" si="3"/>
        <v>22.765439814814815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29504.010000000002</v>
      </c>
      <c r="R11" s="10"/>
      <c r="S11" s="8">
        <f>G11*15*86.4</f>
        <v>29504.010000000002</v>
      </c>
      <c r="T11" s="10"/>
      <c r="U11" s="8">
        <f>G11*15*86.4</f>
        <v>29504.010000000002</v>
      </c>
      <c r="V11" s="10"/>
      <c r="W11" s="8">
        <f>G11*15*86.4</f>
        <v>29504.010000000002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83.64</v>
      </c>
      <c r="AH11" s="59">
        <f t="shared" si="6"/>
        <v>118016.04000000001</v>
      </c>
    </row>
    <row r="12" spans="1:34" ht="32.2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2.2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2.2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2.2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/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2.2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0.6</v>
      </c>
      <c r="G16" s="46">
        <f t="shared" si="3"/>
        <v>0.65324074074074068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846.6</v>
      </c>
      <c r="R16" s="50"/>
      <c r="S16" s="52">
        <f>G16*15*86.4</f>
        <v>846.6</v>
      </c>
      <c r="T16" s="50"/>
      <c r="U16" s="51"/>
      <c r="V16" s="53">
        <f>G16*16*86.4</f>
        <v>903.04</v>
      </c>
      <c r="W16" s="52">
        <f>G16*15*86.4</f>
        <v>846.6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2.4</v>
      </c>
      <c r="AH16" s="60">
        <f t="shared" si="6"/>
        <v>3442.8399999999997</v>
      </c>
    </row>
    <row r="17" spans="1:37" ht="59.2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7" ht="32.2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1173.25</v>
      </c>
      <c r="P18" s="62">
        <f t="shared" si="7"/>
        <v>0</v>
      </c>
      <c r="Q18" s="62">
        <f t="shared" si="7"/>
        <v>30350.61</v>
      </c>
      <c r="R18" s="62">
        <f t="shared" si="7"/>
        <v>0</v>
      </c>
      <c r="S18" s="62">
        <f t="shared" si="7"/>
        <v>73316.260000000009</v>
      </c>
      <c r="T18" s="62">
        <f t="shared" si="7"/>
        <v>0</v>
      </c>
      <c r="U18" s="62">
        <f t="shared" si="7"/>
        <v>73642.91</v>
      </c>
      <c r="V18" s="62">
        <f t="shared" si="7"/>
        <v>903.04</v>
      </c>
      <c r="W18" s="62">
        <f t="shared" si="7"/>
        <v>73316.260000000009</v>
      </c>
      <c r="X18" s="62">
        <f t="shared" si="7"/>
        <v>0</v>
      </c>
      <c r="Y18" s="62">
        <f t="shared" si="7"/>
        <v>0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192.31000000000003</v>
      </c>
      <c r="AH18" s="61">
        <f>I18+J18+K18+L18+M18+N18+O18+P18+Q18+R18+S18+T18+U18+V18+W18+X18+Y18+Z18+AA18+AB18+AC18+AD18+AE18+AF18</f>
        <v>252702.33000000005</v>
      </c>
    </row>
    <row r="19" spans="1:37" ht="32.2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7" ht="32.2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7" ht="43.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7" ht="32.2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7" ht="48.7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  <c r="AK23" s="69"/>
    </row>
    <row r="24" spans="1:37" ht="48.7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12" t="s">
        <v>75</v>
      </c>
      <c r="AH24" s="113"/>
    </row>
    <row r="25" spans="1:37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7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7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2053.0925444698187</v>
      </c>
      <c r="P27" s="7">
        <f t="shared" si="20"/>
        <v>0</v>
      </c>
      <c r="Q27" s="6">
        <f t="shared" si="20"/>
        <v>53111.111111111117</v>
      </c>
      <c r="R27" s="7">
        <f t="shared" si="20"/>
        <v>0</v>
      </c>
      <c r="S27" s="6">
        <f t="shared" si="20"/>
        <v>128297.52123964269</v>
      </c>
      <c r="T27" s="7">
        <f t="shared" si="20"/>
        <v>0</v>
      </c>
      <c r="U27" s="6">
        <f t="shared" si="20"/>
        <v>128869.13230263103</v>
      </c>
      <c r="V27" s="7">
        <f t="shared" si="20"/>
        <v>1580.2469135802471</v>
      </c>
      <c r="W27" s="6">
        <f t="shared" si="20"/>
        <v>128297.52123964269</v>
      </c>
      <c r="X27" s="7">
        <f t="shared" si="20"/>
        <v>0</v>
      </c>
      <c r="Y27" s="6">
        <f t="shared" si="20"/>
        <v>0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442208.62535107759</v>
      </c>
    </row>
    <row r="28" spans="1:37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1.5841763460415267E-3</v>
      </c>
      <c r="P28" s="38">
        <f t="shared" si="21"/>
        <v>0</v>
      </c>
      <c r="Q28" s="65">
        <f t="shared" si="21"/>
        <v>4.0980795610425245E-2</v>
      </c>
      <c r="R28" s="38">
        <f t="shared" si="21"/>
        <v>0</v>
      </c>
      <c r="S28" s="65">
        <f t="shared" si="21"/>
        <v>9.8995000956514423E-2</v>
      </c>
      <c r="T28" s="38">
        <f t="shared" si="21"/>
        <v>0</v>
      </c>
      <c r="U28" s="65">
        <f t="shared" si="21"/>
        <v>9.9436058875486899E-2</v>
      </c>
      <c r="V28" s="38">
        <f t="shared" si="21"/>
        <v>1.2193263222069809E-3</v>
      </c>
      <c r="W28" s="65">
        <f t="shared" si="21"/>
        <v>9.8995000956514423E-2</v>
      </c>
      <c r="X28" s="38">
        <f t="shared" si="21"/>
        <v>0</v>
      </c>
      <c r="Y28" s="65">
        <f t="shared" si="21"/>
        <v>0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O17:AA17"/>
    <mergeCell ref="AB17:AF17"/>
  </mergeCells>
  <pageMargins left="0.7" right="0.7" top="0.75" bottom="0.75" header="0.3" footer="0.3"/>
  <pageSetup paperSize="9" scale="2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D1073-9B31-407D-AFC2-212ED1512706}">
  <sheetPr>
    <tabColor rgb="FF00B050"/>
  </sheetPr>
  <dimension ref="A1:AH28"/>
  <sheetViews>
    <sheetView view="pageBreakPreview" zoomScale="60" zoomScaleNormal="91" workbookViewId="0">
      <selection activeCell="AG24" sqref="AG24:AH26"/>
    </sheetView>
  </sheetViews>
  <sheetFormatPr defaultRowHeight="15" x14ac:dyDescent="0.25"/>
  <cols>
    <col min="1" max="1" width="4" customWidth="1"/>
    <col min="2" max="2" width="29.42578125" customWidth="1"/>
    <col min="3" max="8" width="7.5703125" customWidth="1"/>
    <col min="9" max="9" width="13" bestFit="1" customWidth="1"/>
    <col min="10" max="10" width="12.5703125" bestFit="1" customWidth="1"/>
    <col min="11" max="16" width="11.140625" bestFit="1" customWidth="1"/>
    <col min="17" max="17" width="13" bestFit="1" customWidth="1"/>
    <col min="18" max="18" width="11.140625" bestFit="1" customWidth="1"/>
    <col min="19" max="19" width="13" bestFit="1" customWidth="1"/>
    <col min="20" max="20" width="11.140625" bestFit="1" customWidth="1"/>
    <col min="21" max="22" width="12.5703125" bestFit="1" customWidth="1"/>
    <col min="23" max="23" width="13" bestFit="1" customWidth="1"/>
    <col min="24" max="32" width="11.140625" bestFit="1" customWidth="1"/>
    <col min="33" max="33" width="9.140625" bestFit="1" customWidth="1"/>
    <col min="34" max="34" width="15" customWidth="1"/>
  </cols>
  <sheetData>
    <row r="1" spans="1:34" ht="19.5" x14ac:dyDescent="0.25">
      <c r="A1" s="93" t="s">
        <v>69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18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18.75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18.75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6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6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/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6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6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6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17</v>
      </c>
      <c r="G11" s="20">
        <f t="shared" si="3"/>
        <v>18.508487654320987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23987</v>
      </c>
      <c r="R11" s="10"/>
      <c r="S11" s="8">
        <f>G11*15*86.4</f>
        <v>23987</v>
      </c>
      <c r="T11" s="10"/>
      <c r="U11" s="8">
        <f>G11*15*86.4</f>
        <v>23987</v>
      </c>
      <c r="V11" s="10"/>
      <c r="W11" s="8">
        <f>G11*15*86.4</f>
        <v>23987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68</v>
      </c>
      <c r="AH11" s="59">
        <f t="shared" si="6"/>
        <v>95948</v>
      </c>
    </row>
    <row r="12" spans="1:34" ht="36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6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6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6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0.4</v>
      </c>
      <c r="G15" s="20">
        <f t="shared" si="3"/>
        <v>0.43549382716049384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564.40000000000009</v>
      </c>
      <c r="P15" s="10"/>
      <c r="Q15" s="8">
        <f>G15*15*86.4</f>
        <v>564.40000000000009</v>
      </c>
      <c r="R15" s="10"/>
      <c r="S15" s="8">
        <f>G15*15*86.4</f>
        <v>564.40000000000009</v>
      </c>
      <c r="T15" s="10"/>
      <c r="U15" s="8">
        <f>G15*15*86.4</f>
        <v>564.40000000000009</v>
      </c>
      <c r="V15" s="10"/>
      <c r="W15" s="8">
        <f>G15*15*86.4</f>
        <v>564.40000000000009</v>
      </c>
      <c r="X15" s="10"/>
      <c r="Y15" s="8">
        <f>G15*15*86.4</f>
        <v>564.40000000000009</v>
      </c>
      <c r="Z15" s="10"/>
      <c r="AA15" s="16"/>
      <c r="AB15" s="10"/>
      <c r="AC15" s="16"/>
      <c r="AD15" s="10"/>
      <c r="AE15" s="16"/>
      <c r="AF15" s="25"/>
      <c r="AG15" s="11">
        <f t="shared" si="5"/>
        <v>2.4000000000000004</v>
      </c>
      <c r="AH15" s="59">
        <f t="shared" si="6"/>
        <v>3386.4000000000005</v>
      </c>
    </row>
    <row r="16" spans="1:34" ht="33.6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24</v>
      </c>
      <c r="G16" s="46">
        <f t="shared" si="3"/>
        <v>26.12962962962963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33864</v>
      </c>
      <c r="R16" s="50"/>
      <c r="S16" s="52">
        <f>G16*15*86.4</f>
        <v>33864</v>
      </c>
      <c r="T16" s="50"/>
      <c r="U16" s="51"/>
      <c r="V16" s="53">
        <f>G16*16*86.4</f>
        <v>36121.600000000006</v>
      </c>
      <c r="W16" s="52">
        <f>G16*15*86.4</f>
        <v>33864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96</v>
      </c>
      <c r="AH16" s="60">
        <f t="shared" si="6"/>
        <v>137713.60000000001</v>
      </c>
    </row>
    <row r="17" spans="1:34" ht="66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9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38970</v>
      </c>
      <c r="J18" s="62">
        <f t="shared" ref="J18:AF18" si="7">J7+J8+J9+J10+J11+J12+J13+J14+J15+J16+J24+J25+J26</f>
        <v>38910</v>
      </c>
      <c r="K18" s="62">
        <f t="shared" si="7"/>
        <v>2350</v>
      </c>
      <c r="L18" s="62">
        <f t="shared" si="7"/>
        <v>2350</v>
      </c>
      <c r="M18" s="62">
        <f t="shared" si="7"/>
        <v>2350</v>
      </c>
      <c r="N18" s="62">
        <f t="shared" si="7"/>
        <v>2350</v>
      </c>
      <c r="O18" s="62">
        <f t="shared" si="7"/>
        <v>2914.4</v>
      </c>
      <c r="P18" s="62">
        <f t="shared" si="7"/>
        <v>2350</v>
      </c>
      <c r="Q18" s="62">
        <f t="shared" si="7"/>
        <v>60765.4</v>
      </c>
      <c r="R18" s="62">
        <f t="shared" si="7"/>
        <v>2350</v>
      </c>
      <c r="S18" s="62">
        <f t="shared" si="7"/>
        <v>60765.4</v>
      </c>
      <c r="T18" s="62">
        <f t="shared" si="7"/>
        <v>2350</v>
      </c>
      <c r="U18" s="62">
        <f t="shared" si="7"/>
        <v>26901.4</v>
      </c>
      <c r="V18" s="62">
        <f t="shared" si="7"/>
        <v>38471.600000000006</v>
      </c>
      <c r="W18" s="62">
        <f t="shared" si="7"/>
        <v>60765.4</v>
      </c>
      <c r="X18" s="62">
        <f t="shared" si="7"/>
        <v>2350</v>
      </c>
      <c r="Y18" s="62">
        <f t="shared" si="7"/>
        <v>2914.4</v>
      </c>
      <c r="Z18" s="62">
        <f t="shared" si="7"/>
        <v>2350</v>
      </c>
      <c r="AA18" s="62">
        <f t="shared" si="7"/>
        <v>2350</v>
      </c>
      <c r="AB18" s="62">
        <f t="shared" si="7"/>
        <v>2350</v>
      </c>
      <c r="AC18" s="62">
        <f t="shared" si="7"/>
        <v>2350</v>
      </c>
      <c r="AD18" s="62">
        <f t="shared" si="7"/>
        <v>2350</v>
      </c>
      <c r="AE18" s="62">
        <f t="shared" si="7"/>
        <v>2350</v>
      </c>
      <c r="AF18" s="62">
        <f t="shared" si="7"/>
        <v>2350</v>
      </c>
      <c r="AG18" s="62">
        <f>AG7+AG8+AG9+AG10+AG11+AG12+AG13+AG14+AG15+AG16</f>
        <v>166.4</v>
      </c>
      <c r="AH18" s="61">
        <f>I18+J18+K18+L18+M18+N18+O18+P18+Q18+R18+S18+T18+U18+V18+W18+X18+Y18+Z18+AA18+AB18+AC18+AD18+AE18+AF18</f>
        <v>366628</v>
      </c>
    </row>
    <row r="19" spans="1:34" ht="39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9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9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9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9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9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37870</v>
      </c>
      <c r="J24" s="12">
        <v>37810</v>
      </c>
      <c r="K24" s="11">
        <v>1250</v>
      </c>
      <c r="L24" s="11">
        <v>1250</v>
      </c>
      <c r="M24" s="11">
        <v>1250</v>
      </c>
      <c r="N24" s="11">
        <v>1250</v>
      </c>
      <c r="O24" s="11">
        <v>1250</v>
      </c>
      <c r="P24" s="11">
        <v>1250</v>
      </c>
      <c r="Q24" s="11">
        <v>1250</v>
      </c>
      <c r="R24" s="11">
        <v>1250</v>
      </c>
      <c r="S24" s="11">
        <v>1250</v>
      </c>
      <c r="T24" s="11">
        <v>1250</v>
      </c>
      <c r="U24" s="11">
        <v>1250</v>
      </c>
      <c r="V24" s="11">
        <v>1250</v>
      </c>
      <c r="W24" s="11">
        <v>1250</v>
      </c>
      <c r="X24" s="11">
        <v>1250</v>
      </c>
      <c r="Y24" s="11">
        <v>1250</v>
      </c>
      <c r="Z24" s="11">
        <v>1250</v>
      </c>
      <c r="AA24" s="11">
        <v>1250</v>
      </c>
      <c r="AB24" s="11">
        <v>1250</v>
      </c>
      <c r="AC24" s="11">
        <v>1250</v>
      </c>
      <c r="AD24" s="11">
        <v>1250</v>
      </c>
      <c r="AE24" s="11">
        <v>1250</v>
      </c>
      <c r="AF24" s="11">
        <v>1250</v>
      </c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>
        <v>1100</v>
      </c>
      <c r="J25" s="11">
        <v>1100</v>
      </c>
      <c r="K25" s="11">
        <v>1100</v>
      </c>
      <c r="L25" s="11">
        <v>1100</v>
      </c>
      <c r="M25" s="11">
        <v>1100</v>
      </c>
      <c r="N25" s="11">
        <v>1100</v>
      </c>
      <c r="O25" s="11">
        <v>1100</v>
      </c>
      <c r="P25" s="11">
        <v>1100</v>
      </c>
      <c r="Q25" s="11">
        <v>1100</v>
      </c>
      <c r="R25" s="11">
        <v>1100</v>
      </c>
      <c r="S25" s="11">
        <v>1100</v>
      </c>
      <c r="T25" s="11">
        <v>1100</v>
      </c>
      <c r="U25" s="11">
        <v>1100</v>
      </c>
      <c r="V25" s="11">
        <v>1100</v>
      </c>
      <c r="W25" s="11">
        <v>1100</v>
      </c>
      <c r="X25" s="11">
        <v>1100</v>
      </c>
      <c r="Y25" s="11">
        <v>1100</v>
      </c>
      <c r="Z25" s="11">
        <v>1100</v>
      </c>
      <c r="AA25" s="11">
        <v>1100</v>
      </c>
      <c r="AB25" s="11">
        <v>1100</v>
      </c>
      <c r="AC25" s="11">
        <v>1100</v>
      </c>
      <c r="AD25" s="11">
        <v>1100</v>
      </c>
      <c r="AE25" s="11">
        <v>1100</v>
      </c>
      <c r="AF25" s="11">
        <v>1100</v>
      </c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68194.346011496978</v>
      </c>
      <c r="J27" s="7">
        <f>J18/J23</f>
        <v>68089.350867522386</v>
      </c>
      <c r="K27" s="6">
        <f t="shared" ref="K27:AE27" si="20">K18/K23</f>
        <v>4112.309805671488</v>
      </c>
      <c r="L27" s="7">
        <f t="shared" si="20"/>
        <v>4112.309805671488</v>
      </c>
      <c r="M27" s="6">
        <f t="shared" si="20"/>
        <v>4112.309805671488</v>
      </c>
      <c r="N27" s="7">
        <f t="shared" si="20"/>
        <v>4112.309805671488</v>
      </c>
      <c r="O27" s="6">
        <f>O18/O23</f>
        <v>5099.9641266591425</v>
      </c>
      <c r="P27" s="7">
        <f t="shared" si="20"/>
        <v>4112.309805671488</v>
      </c>
      <c r="Q27" s="6">
        <f t="shared" si="20"/>
        <v>106334.53202789373</v>
      </c>
      <c r="R27" s="7">
        <f t="shared" si="20"/>
        <v>4112.309805671488</v>
      </c>
      <c r="S27" s="6">
        <f t="shared" si="20"/>
        <v>106334.53202789373</v>
      </c>
      <c r="T27" s="7">
        <f t="shared" si="20"/>
        <v>4112.309805671488</v>
      </c>
      <c r="U27" s="6">
        <f t="shared" si="20"/>
        <v>47075.272768634459</v>
      </c>
      <c r="V27" s="7">
        <f t="shared" si="20"/>
        <v>67322.186348881383</v>
      </c>
      <c r="W27" s="6">
        <f t="shared" si="20"/>
        <v>106334.53202789373</v>
      </c>
      <c r="X27" s="7">
        <f t="shared" si="20"/>
        <v>4112.309805671488</v>
      </c>
      <c r="Y27" s="6">
        <f t="shared" si="20"/>
        <v>5099.9641266591425</v>
      </c>
      <c r="Z27" s="7">
        <f t="shared" si="20"/>
        <v>4112.309805671488</v>
      </c>
      <c r="AA27" s="6">
        <f t="shared" si="20"/>
        <v>4112.309805671488</v>
      </c>
      <c r="AB27" s="7">
        <f t="shared" si="20"/>
        <v>4112.309805671488</v>
      </c>
      <c r="AC27" s="6">
        <f t="shared" si="20"/>
        <v>4112.309805671488</v>
      </c>
      <c r="AD27" s="7">
        <f t="shared" si="20"/>
        <v>4112.309805671488</v>
      </c>
      <c r="AE27" s="6">
        <f t="shared" si="20"/>
        <v>4112.309805671488</v>
      </c>
      <c r="AF27" s="7">
        <f>AF18/AF23</f>
        <v>4112.309805671488</v>
      </c>
      <c r="AG27" s="6"/>
      <c r="AH27" s="7">
        <f>I27+J27+K27+L27+M27+N27+O27+P27+Q27+R27+S27+T27+U27+V27+W27+X27+Y27+Z27+AA27+AB27+AC27+AD27+AE27+AF27</f>
        <v>641569.32741860673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5.2619094144673598E-2</v>
      </c>
      <c r="J28" s="38">
        <f>J27/(15*86400)</f>
        <v>5.2538079373088263E-2</v>
      </c>
      <c r="K28" s="65">
        <f t="shared" ref="K28:AF28" si="21">K27/(15*86400)</f>
        <v>3.173078553758864E-3</v>
      </c>
      <c r="L28" s="38">
        <f t="shared" si="21"/>
        <v>3.173078553758864E-3</v>
      </c>
      <c r="M28" s="65">
        <f t="shared" si="21"/>
        <v>3.173078553758864E-3</v>
      </c>
      <c r="N28" s="38">
        <f t="shared" si="21"/>
        <v>3.173078553758864E-3</v>
      </c>
      <c r="O28" s="65">
        <f t="shared" si="21"/>
        <v>3.9351575051382271E-3</v>
      </c>
      <c r="P28" s="38">
        <f t="shared" si="21"/>
        <v>3.173078553758864E-3</v>
      </c>
      <c r="Q28" s="65">
        <f t="shared" si="21"/>
        <v>8.2048250021522939E-2</v>
      </c>
      <c r="R28" s="38">
        <f t="shared" si="21"/>
        <v>3.173078553758864E-3</v>
      </c>
      <c r="S28" s="65">
        <f t="shared" si="21"/>
        <v>8.2048250021522939E-2</v>
      </c>
      <c r="T28" s="38">
        <f t="shared" si="21"/>
        <v>3.173078553758864E-3</v>
      </c>
      <c r="U28" s="65">
        <f t="shared" si="21"/>
        <v>3.6323512938761154E-2</v>
      </c>
      <c r="V28" s="38">
        <f t="shared" si="21"/>
        <v>5.1946131442038107E-2</v>
      </c>
      <c r="W28" s="65">
        <f t="shared" si="21"/>
        <v>8.2048250021522939E-2</v>
      </c>
      <c r="X28" s="38">
        <f t="shared" si="21"/>
        <v>3.173078553758864E-3</v>
      </c>
      <c r="Y28" s="65">
        <f t="shared" si="21"/>
        <v>3.9351575051382271E-3</v>
      </c>
      <c r="Z28" s="38">
        <f t="shared" si="21"/>
        <v>3.173078553758864E-3</v>
      </c>
      <c r="AA28" s="65">
        <f t="shared" si="21"/>
        <v>3.173078553758864E-3</v>
      </c>
      <c r="AB28" s="38">
        <f t="shared" si="21"/>
        <v>3.173078553758864E-3</v>
      </c>
      <c r="AC28" s="65">
        <f t="shared" si="21"/>
        <v>3.173078553758864E-3</v>
      </c>
      <c r="AD28" s="38">
        <f t="shared" si="21"/>
        <v>3.173078553758864E-3</v>
      </c>
      <c r="AE28" s="65">
        <f t="shared" si="21"/>
        <v>3.173078553758864E-3</v>
      </c>
      <c r="AF28" s="38">
        <f t="shared" si="21"/>
        <v>3.173078553758864E-3</v>
      </c>
      <c r="AG28" s="65"/>
      <c r="AH28" s="38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O17:AA17"/>
    <mergeCell ref="AB17:AF17"/>
  </mergeCells>
  <pageMargins left="0.7" right="0.7" top="0.75" bottom="0.75" header="0.3" footer="0.3"/>
  <pageSetup paperSize="9" scale="4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6D609-7E67-4A03-BDF1-CC1DA5489C36}">
  <sheetPr>
    <tabColor rgb="FF00B050"/>
  </sheetPr>
  <dimension ref="A1:AH28"/>
  <sheetViews>
    <sheetView view="pageBreakPreview" zoomScale="60" zoomScaleNormal="91" workbookViewId="0">
      <selection activeCell="AG24" sqref="AG24:AH26"/>
    </sheetView>
  </sheetViews>
  <sheetFormatPr defaultRowHeight="15" x14ac:dyDescent="0.25"/>
  <cols>
    <col min="1" max="1" width="5.7109375" customWidth="1"/>
    <col min="2" max="2" width="27.5703125" customWidth="1"/>
    <col min="3" max="8" width="10.7109375" customWidth="1"/>
    <col min="9" max="10" width="13" bestFit="1" customWidth="1"/>
    <col min="11" max="16" width="11.140625" bestFit="1" customWidth="1"/>
    <col min="17" max="17" width="12.5703125" bestFit="1" customWidth="1"/>
    <col min="18" max="18" width="11.140625" bestFit="1" customWidth="1"/>
    <col min="19" max="19" width="12.5703125" bestFit="1" customWidth="1"/>
    <col min="20" max="20" width="11.140625" bestFit="1" customWidth="1"/>
    <col min="21" max="21" width="12.5703125" bestFit="1" customWidth="1"/>
    <col min="22" max="22" width="14.7109375" bestFit="1" customWidth="1"/>
    <col min="23" max="23" width="12.5703125" bestFit="1" customWidth="1"/>
    <col min="24" max="32" width="11.140625" bestFit="1" customWidth="1"/>
    <col min="33" max="33" width="7.5703125" customWidth="1"/>
    <col min="34" max="34" width="14.140625" bestFit="1" customWidth="1"/>
  </cols>
  <sheetData>
    <row r="1" spans="1:34" ht="19.5" x14ac:dyDescent="0.25">
      <c r="A1" s="93" t="s">
        <v>70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18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18.75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18.75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45.75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27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27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/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9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27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9</v>
      </c>
      <c r="G11" s="20">
        <f t="shared" si="3"/>
        <v>9.7986111111111107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12699</v>
      </c>
      <c r="R11" s="10"/>
      <c r="S11" s="8">
        <f>G11*15*86.4</f>
        <v>12699</v>
      </c>
      <c r="T11" s="10"/>
      <c r="U11" s="8">
        <f>G11*15*86.4</f>
        <v>12699</v>
      </c>
      <c r="V11" s="10"/>
      <c r="W11" s="8">
        <f>G11*15*86.4</f>
        <v>12699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36</v>
      </c>
      <c r="AH11" s="59">
        <f t="shared" si="6"/>
        <v>50796</v>
      </c>
    </row>
    <row r="12" spans="1:34" ht="27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27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27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27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/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27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13</v>
      </c>
      <c r="G16" s="46">
        <f t="shared" si="3"/>
        <v>14.153549382716049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18343</v>
      </c>
      <c r="R16" s="50"/>
      <c r="S16" s="52">
        <f>G16*15*86.4</f>
        <v>18343</v>
      </c>
      <c r="T16" s="50"/>
      <c r="U16" s="51"/>
      <c r="V16" s="53">
        <f>G16*16*86.4</f>
        <v>19565.866666666669</v>
      </c>
      <c r="W16" s="52">
        <f>G16*15*86.4</f>
        <v>18343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52</v>
      </c>
      <c r="AH16" s="60">
        <f t="shared" si="6"/>
        <v>74594.866666666669</v>
      </c>
    </row>
    <row r="17" spans="1:34" ht="53.2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27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22722</v>
      </c>
      <c r="J18" s="62">
        <f t="shared" ref="J18:AF18" si="7">J7+J8+J9+J10+J11+J12+J13+J14+J15+J16+J24+J25+J26</f>
        <v>22722</v>
      </c>
      <c r="K18" s="62">
        <f t="shared" si="7"/>
        <v>750</v>
      </c>
      <c r="L18" s="62">
        <f t="shared" si="7"/>
        <v>750</v>
      </c>
      <c r="M18" s="62">
        <f t="shared" si="7"/>
        <v>750</v>
      </c>
      <c r="N18" s="62">
        <f t="shared" si="7"/>
        <v>750</v>
      </c>
      <c r="O18" s="62">
        <f t="shared" si="7"/>
        <v>750</v>
      </c>
      <c r="P18" s="62">
        <f t="shared" si="7"/>
        <v>750</v>
      </c>
      <c r="Q18" s="62">
        <f t="shared" si="7"/>
        <v>31792</v>
      </c>
      <c r="R18" s="62">
        <f t="shared" si="7"/>
        <v>750</v>
      </c>
      <c r="S18" s="62">
        <f t="shared" si="7"/>
        <v>31792</v>
      </c>
      <c r="T18" s="62">
        <f t="shared" si="7"/>
        <v>750</v>
      </c>
      <c r="U18" s="62">
        <f t="shared" si="7"/>
        <v>13449</v>
      </c>
      <c r="V18" s="62">
        <f t="shared" si="7"/>
        <v>20315.866666666669</v>
      </c>
      <c r="W18" s="62">
        <f t="shared" si="7"/>
        <v>31792</v>
      </c>
      <c r="X18" s="62">
        <f t="shared" si="7"/>
        <v>750</v>
      </c>
      <c r="Y18" s="62">
        <f t="shared" si="7"/>
        <v>750</v>
      </c>
      <c r="Z18" s="62">
        <f t="shared" si="7"/>
        <v>750</v>
      </c>
      <c r="AA18" s="62">
        <f t="shared" si="7"/>
        <v>750</v>
      </c>
      <c r="AB18" s="62">
        <f t="shared" si="7"/>
        <v>750</v>
      </c>
      <c r="AC18" s="62">
        <f t="shared" si="7"/>
        <v>750</v>
      </c>
      <c r="AD18" s="62">
        <f t="shared" si="7"/>
        <v>750</v>
      </c>
      <c r="AE18" s="62">
        <f t="shared" si="7"/>
        <v>750</v>
      </c>
      <c r="AF18" s="62">
        <f t="shared" si="7"/>
        <v>750</v>
      </c>
      <c r="AG18" s="62">
        <f>AG7+AG8+AG9+AG10+AG11+AG12+AG13+AG14+AG15+AG16</f>
        <v>88</v>
      </c>
      <c r="AH18" s="61">
        <f>I18+J18+K18+L18+M18+N18+O18+P18+Q18+R18+S18+T18+U18+V18+W18+X18+Y18+Z18+AA18+AB18+AC18+AD18+AE18+AF18</f>
        <v>187334.86666666667</v>
      </c>
    </row>
    <row r="19" spans="1:34" ht="36.7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6.7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27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53.2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53.2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22722</v>
      </c>
      <c r="J24" s="11">
        <v>22722</v>
      </c>
      <c r="K24" s="11">
        <v>750</v>
      </c>
      <c r="L24" s="11">
        <v>750</v>
      </c>
      <c r="M24" s="11">
        <v>750</v>
      </c>
      <c r="N24" s="11">
        <v>750</v>
      </c>
      <c r="O24" s="11">
        <v>750</v>
      </c>
      <c r="P24" s="11">
        <v>750</v>
      </c>
      <c r="Q24" s="11">
        <v>750</v>
      </c>
      <c r="R24" s="11">
        <v>750</v>
      </c>
      <c r="S24" s="11">
        <v>750</v>
      </c>
      <c r="T24" s="11">
        <v>750</v>
      </c>
      <c r="U24" s="11">
        <v>750</v>
      </c>
      <c r="V24" s="11">
        <v>750</v>
      </c>
      <c r="W24" s="11">
        <v>750</v>
      </c>
      <c r="X24" s="11">
        <v>750</v>
      </c>
      <c r="Y24" s="11">
        <v>750</v>
      </c>
      <c r="Z24" s="11">
        <v>750</v>
      </c>
      <c r="AA24" s="11">
        <v>750</v>
      </c>
      <c r="AB24" s="11">
        <v>750</v>
      </c>
      <c r="AC24" s="11">
        <v>750</v>
      </c>
      <c r="AD24" s="11">
        <v>750</v>
      </c>
      <c r="AE24" s="11">
        <v>750</v>
      </c>
      <c r="AF24" s="11">
        <v>750</v>
      </c>
      <c r="AG24" s="112" t="s">
        <v>75</v>
      </c>
      <c r="AH24" s="113"/>
    </row>
    <row r="25" spans="1:34" ht="27" customHeight="1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39761.661023177679</v>
      </c>
      <c r="J27" s="7">
        <f>J18/J23</f>
        <v>39761.661023177679</v>
      </c>
      <c r="K27" s="6">
        <f t="shared" ref="K27:AE27" si="20">K18/K23</f>
        <v>1312.4392996823899</v>
      </c>
      <c r="L27" s="7">
        <f t="shared" si="20"/>
        <v>1312.4392996823899</v>
      </c>
      <c r="M27" s="6">
        <f t="shared" si="20"/>
        <v>1312.4392996823899</v>
      </c>
      <c r="N27" s="7">
        <f t="shared" si="20"/>
        <v>1312.4392996823899</v>
      </c>
      <c r="O27" s="6">
        <f>O18/O23</f>
        <v>1312.4392996823899</v>
      </c>
      <c r="P27" s="7">
        <f t="shared" si="20"/>
        <v>1312.4392996823899</v>
      </c>
      <c r="Q27" s="6">
        <f t="shared" si="20"/>
        <v>55633.426954003386</v>
      </c>
      <c r="R27" s="7">
        <f t="shared" si="20"/>
        <v>1312.4392996823899</v>
      </c>
      <c r="S27" s="6">
        <f t="shared" si="20"/>
        <v>55633.426954003386</v>
      </c>
      <c r="T27" s="7">
        <f t="shared" si="20"/>
        <v>1312.4392996823899</v>
      </c>
      <c r="U27" s="6">
        <f t="shared" si="20"/>
        <v>23534.661521904614</v>
      </c>
      <c r="V27" s="7">
        <f t="shared" si="20"/>
        <v>35551.122427254413</v>
      </c>
      <c r="W27" s="6">
        <f t="shared" si="20"/>
        <v>55633.426954003386</v>
      </c>
      <c r="X27" s="7">
        <f t="shared" si="20"/>
        <v>1312.4392996823899</v>
      </c>
      <c r="Y27" s="6">
        <f t="shared" si="20"/>
        <v>1312.4392996823899</v>
      </c>
      <c r="Z27" s="7">
        <f t="shared" si="20"/>
        <v>1312.4392996823899</v>
      </c>
      <c r="AA27" s="6">
        <f t="shared" si="20"/>
        <v>1312.4392996823899</v>
      </c>
      <c r="AB27" s="7">
        <f t="shared" si="20"/>
        <v>1312.4392996823899</v>
      </c>
      <c r="AC27" s="6">
        <f t="shared" si="20"/>
        <v>1312.4392996823899</v>
      </c>
      <c r="AD27" s="7">
        <f t="shared" si="20"/>
        <v>1312.4392996823899</v>
      </c>
      <c r="AE27" s="6">
        <f t="shared" si="20"/>
        <v>1312.4392996823899</v>
      </c>
      <c r="AF27" s="7">
        <f>AF18/AF23</f>
        <v>1312.4392996823899</v>
      </c>
      <c r="AG27" s="6"/>
      <c r="AH27" s="7">
        <f>I27+J27+K27+L27+M27+N27+O27+P27+Q27+R27+S27+T27+U27+V27+W27+X27+Y27+Z27+AA27+AB27+AC27+AD27+AE27+AF27</f>
        <v>327820.85495212517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3.0680293999365494E-2</v>
      </c>
      <c r="J28" s="38">
        <f>J27/(15*86400)</f>
        <v>3.0680293999365494E-2</v>
      </c>
      <c r="K28" s="65">
        <f t="shared" ref="K28:AF28" si="21">K27/(15*86400)</f>
        <v>1.0126846448166589E-3</v>
      </c>
      <c r="L28" s="38">
        <f t="shared" si="21"/>
        <v>1.0126846448166589E-3</v>
      </c>
      <c r="M28" s="65">
        <f t="shared" si="21"/>
        <v>1.0126846448166589E-3</v>
      </c>
      <c r="N28" s="38">
        <f t="shared" si="21"/>
        <v>1.0126846448166589E-3</v>
      </c>
      <c r="O28" s="65">
        <f t="shared" si="21"/>
        <v>1.0126846448166589E-3</v>
      </c>
      <c r="P28" s="38">
        <f t="shared" si="21"/>
        <v>1.0126846448166589E-3</v>
      </c>
      <c r="Q28" s="65">
        <f t="shared" si="21"/>
        <v>4.2927026970681625E-2</v>
      </c>
      <c r="R28" s="38">
        <f t="shared" si="21"/>
        <v>1.0126846448166589E-3</v>
      </c>
      <c r="S28" s="65">
        <f t="shared" si="21"/>
        <v>4.2927026970681625E-2</v>
      </c>
      <c r="T28" s="38">
        <f t="shared" si="21"/>
        <v>1.0126846448166589E-3</v>
      </c>
      <c r="U28" s="65">
        <f t="shared" si="21"/>
        <v>1.8159461050852328E-2</v>
      </c>
      <c r="V28" s="38">
        <f t="shared" si="21"/>
        <v>2.743142162596791E-2</v>
      </c>
      <c r="W28" s="65">
        <f t="shared" si="21"/>
        <v>4.2927026970681625E-2</v>
      </c>
      <c r="X28" s="38">
        <f t="shared" si="21"/>
        <v>1.0126846448166589E-3</v>
      </c>
      <c r="Y28" s="65">
        <f t="shared" si="21"/>
        <v>1.0126846448166589E-3</v>
      </c>
      <c r="Z28" s="38">
        <f t="shared" si="21"/>
        <v>1.0126846448166589E-3</v>
      </c>
      <c r="AA28" s="65">
        <f t="shared" si="21"/>
        <v>1.0126846448166589E-3</v>
      </c>
      <c r="AB28" s="38">
        <f t="shared" si="21"/>
        <v>1.0126846448166589E-3</v>
      </c>
      <c r="AC28" s="65">
        <f t="shared" si="21"/>
        <v>1.0126846448166589E-3</v>
      </c>
      <c r="AD28" s="38">
        <f t="shared" si="21"/>
        <v>1.0126846448166589E-3</v>
      </c>
      <c r="AE28" s="65">
        <f t="shared" si="21"/>
        <v>1.0126846448166589E-3</v>
      </c>
      <c r="AF28" s="38">
        <f t="shared" si="21"/>
        <v>1.0126846448166589E-3</v>
      </c>
      <c r="AG28" s="65"/>
      <c r="AH28" s="38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O17:AA17"/>
    <mergeCell ref="AB17:AF17"/>
  </mergeCells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D5F4F-E172-48C8-827C-2572A3B6006A}">
  <sheetPr>
    <tabColor rgb="FF00B050"/>
    <pageSetUpPr fitToPage="1"/>
  </sheetPr>
  <dimension ref="A1:AH28"/>
  <sheetViews>
    <sheetView view="pageBreakPreview" zoomScale="60" zoomScaleNormal="80" workbookViewId="0">
      <selection activeCell="AG24" sqref="AG24:AH26"/>
    </sheetView>
  </sheetViews>
  <sheetFormatPr defaultColWidth="9.140625" defaultRowHeight="15" x14ac:dyDescent="0.25"/>
  <cols>
    <col min="1" max="1" width="4.5703125" style="3" customWidth="1"/>
    <col min="2" max="2" width="32" style="3" customWidth="1"/>
    <col min="3" max="5" width="9.140625" style="3" customWidth="1"/>
    <col min="6" max="6" width="10.5703125" style="3" customWidth="1"/>
    <col min="7" max="7" width="9.140625" style="3" customWidth="1"/>
    <col min="8" max="8" width="13.5703125" style="3" customWidth="1"/>
    <col min="9" max="10" width="11.28515625" style="3" bestFit="1" customWidth="1"/>
    <col min="11" max="16" width="11.140625" style="3" bestFit="1" customWidth="1"/>
    <col min="17" max="17" width="12.5703125" style="3" bestFit="1" customWidth="1"/>
    <col min="18" max="18" width="11.140625" style="3" bestFit="1" customWidth="1"/>
    <col min="19" max="19" width="13" style="3" bestFit="1" customWidth="1"/>
    <col min="20" max="20" width="11.140625" style="3" bestFit="1" customWidth="1"/>
    <col min="21" max="21" width="12.5703125" style="3" bestFit="1" customWidth="1"/>
    <col min="22" max="22" width="14.7109375" style="3" bestFit="1" customWidth="1"/>
    <col min="23" max="23" width="12.5703125" style="3" bestFit="1" customWidth="1"/>
    <col min="24" max="24" width="11.140625" style="3" bestFit="1" customWidth="1"/>
    <col min="25" max="27" width="11.140625" style="3" customWidth="1"/>
    <col min="28" max="32" width="11.140625" style="3" bestFit="1" customWidth="1"/>
    <col min="33" max="33" width="11.28515625" style="3" customWidth="1"/>
    <col min="34" max="34" width="14" style="3" customWidth="1"/>
    <col min="35" max="16384" width="9.140625" style="3"/>
  </cols>
  <sheetData>
    <row r="1" spans="1:34" ht="21.75" customHeight="1" x14ac:dyDescent="0.25">
      <c r="A1" s="93" t="s">
        <v>53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21.75" customHeight="1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21.75" customHeight="1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60.75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2.25" customHeight="1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6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6.88</v>
      </c>
      <c r="G7" s="32">
        <f>E7*F7</f>
        <v>6.5561728395061722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8496.7999999999993</v>
      </c>
      <c r="T7" s="34"/>
      <c r="U7" s="35">
        <f>G7*15*86.4</f>
        <v>8496.7999999999993</v>
      </c>
      <c r="V7" s="34"/>
      <c r="W7" s="35">
        <f>G7*15*86.4</f>
        <v>8496.7999999999993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20.64</v>
      </c>
      <c r="AH7" s="58">
        <f>I7+J7+K7+L7+M7+N7+O7+P7+Q7+R7+S7+T7+U7+V7+W7+X7+Y7+Z7+AA7+AB7+AC7+AD7+AE7+AF7</f>
        <v>25490.399999999998</v>
      </c>
    </row>
    <row r="8" spans="1:34" ht="36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2.98</v>
      </c>
      <c r="G8" s="20">
        <f t="shared" ref="G8:G16" si="3">E8*F8</f>
        <v>2.8397376543209876</v>
      </c>
      <c r="H8" s="20">
        <v>2</v>
      </c>
      <c r="I8" s="4"/>
      <c r="J8" s="5"/>
      <c r="K8" s="4"/>
      <c r="L8" s="5"/>
      <c r="M8" s="17"/>
      <c r="N8" s="10"/>
      <c r="O8" s="8">
        <f>G8*15*86.4</f>
        <v>3680.3</v>
      </c>
      <c r="P8" s="10"/>
      <c r="Q8" s="16"/>
      <c r="R8" s="10"/>
      <c r="S8" s="16"/>
      <c r="T8" s="10"/>
      <c r="U8" s="8">
        <f>G8*15*86.4</f>
        <v>3680.3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5.96</v>
      </c>
      <c r="AH8" s="59">
        <f>I8+J8+K8+L8+M8+N8+O8+P8+Q8+R8+S8+T8+U8+V8+W8+X8+Y8+Z8+AA8+AB8+AC8+AD8+AE8+AF8</f>
        <v>7360.6</v>
      </c>
    </row>
    <row r="9" spans="1:34" ht="36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6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6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48.27</v>
      </c>
      <c r="G11" s="20">
        <f t="shared" si="3"/>
        <v>52.553217592592596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68108.970000000016</v>
      </c>
      <c r="R11" s="10"/>
      <c r="S11" s="8">
        <f>G11*15*86.4</f>
        <v>68108.970000000016</v>
      </c>
      <c r="T11" s="10"/>
      <c r="U11" s="8">
        <f>G11*15*86.4</f>
        <v>68108.970000000016</v>
      </c>
      <c r="V11" s="10"/>
      <c r="W11" s="8">
        <f>G11*15*86.4</f>
        <v>68108.970000000016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193.08</v>
      </c>
      <c r="AH11" s="59">
        <f t="shared" si="6"/>
        <v>272435.88000000006</v>
      </c>
    </row>
    <row r="12" spans="1:34" ht="36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0.1</v>
      </c>
      <c r="G12" s="20">
        <f t="shared" si="3"/>
        <v>9.5293209876543217E-2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123.50000000000003</v>
      </c>
      <c r="P12" s="10"/>
      <c r="Q12" s="8">
        <f>G12*15*86.4</f>
        <v>123.50000000000003</v>
      </c>
      <c r="R12" s="10"/>
      <c r="S12" s="16"/>
      <c r="T12" s="10"/>
      <c r="U12" s="8">
        <f>G12*15*86.4</f>
        <v>123.50000000000003</v>
      </c>
      <c r="V12" s="10"/>
      <c r="W12" s="8">
        <f>G12*15*86.4</f>
        <v>123.50000000000003</v>
      </c>
      <c r="X12" s="10"/>
      <c r="Y12" s="8">
        <f>G12*15*86.4</f>
        <v>123.50000000000003</v>
      </c>
      <c r="Z12" s="10"/>
      <c r="AA12" s="16"/>
      <c r="AB12" s="10"/>
      <c r="AC12" s="16"/>
      <c r="AD12" s="10"/>
      <c r="AE12" s="16"/>
      <c r="AF12" s="25"/>
      <c r="AG12" s="11">
        <f t="shared" si="5"/>
        <v>0.5</v>
      </c>
      <c r="AH12" s="59">
        <f t="shared" si="6"/>
        <v>617.50000000000011</v>
      </c>
    </row>
    <row r="13" spans="1:34" ht="36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6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6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2.87</v>
      </c>
      <c r="G15" s="20">
        <f t="shared" si="3"/>
        <v>3.1246682098765435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4049.57</v>
      </c>
      <c r="P15" s="10"/>
      <c r="Q15" s="8">
        <f>G15*15*86.4</f>
        <v>4049.57</v>
      </c>
      <c r="R15" s="10"/>
      <c r="S15" s="8">
        <f>G15*15*86.4</f>
        <v>4049.57</v>
      </c>
      <c r="T15" s="10"/>
      <c r="U15" s="8">
        <f>G15*15*86.4</f>
        <v>4049.57</v>
      </c>
      <c r="V15" s="10"/>
      <c r="W15" s="8">
        <f>G15*15*86.4</f>
        <v>4049.57</v>
      </c>
      <c r="X15" s="10"/>
      <c r="Y15" s="8">
        <f>G15*15*86.4</f>
        <v>4049.57</v>
      </c>
      <c r="Z15" s="10"/>
      <c r="AA15" s="16"/>
      <c r="AB15" s="10"/>
      <c r="AC15" s="16"/>
      <c r="AD15" s="10"/>
      <c r="AE15" s="16"/>
      <c r="AF15" s="25"/>
      <c r="AG15" s="11">
        <f t="shared" si="5"/>
        <v>17.22</v>
      </c>
      <c r="AH15" s="59">
        <f t="shared" si="6"/>
        <v>24297.420000000002</v>
      </c>
    </row>
    <row r="16" spans="1:34" ht="36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3.4</v>
      </c>
      <c r="G16" s="46">
        <f t="shared" si="3"/>
        <v>3.7016975308641973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4797.4000000000005</v>
      </c>
      <c r="R16" s="50"/>
      <c r="S16" s="52">
        <f>G16*15*86.4</f>
        <v>4797.4000000000005</v>
      </c>
      <c r="T16" s="50"/>
      <c r="U16" s="51"/>
      <c r="V16" s="53">
        <f>G16*16*86.4</f>
        <v>5117.2266666666665</v>
      </c>
      <c r="W16" s="52">
        <f>G16*15*86.4</f>
        <v>4797.4000000000005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13.6</v>
      </c>
      <c r="AH16" s="60">
        <f t="shared" si="6"/>
        <v>19509.42666666667</v>
      </c>
    </row>
    <row r="17" spans="1:34" ht="72.7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5.2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6859</v>
      </c>
      <c r="J18" s="62">
        <f t="shared" ref="J18:AF18" si="7">J7+J8+J9+J10+J11+J12+J13+J14+J15+J16+J24+J25+J26</f>
        <v>6859</v>
      </c>
      <c r="K18" s="62">
        <f t="shared" si="7"/>
        <v>240</v>
      </c>
      <c r="L18" s="62">
        <f t="shared" si="7"/>
        <v>240</v>
      </c>
      <c r="M18" s="62">
        <f t="shared" si="7"/>
        <v>240</v>
      </c>
      <c r="N18" s="62">
        <f t="shared" si="7"/>
        <v>240</v>
      </c>
      <c r="O18" s="62">
        <f t="shared" si="7"/>
        <v>8093.3700000000008</v>
      </c>
      <c r="P18" s="62">
        <f t="shared" si="7"/>
        <v>240</v>
      </c>
      <c r="Q18" s="62">
        <f t="shared" si="7"/>
        <v>77319.440000000017</v>
      </c>
      <c r="R18" s="62">
        <f t="shared" si="7"/>
        <v>240</v>
      </c>
      <c r="S18" s="62">
        <f t="shared" si="7"/>
        <v>85692.74000000002</v>
      </c>
      <c r="T18" s="62">
        <f t="shared" si="7"/>
        <v>240</v>
      </c>
      <c r="U18" s="62">
        <f t="shared" si="7"/>
        <v>84699.140000000014</v>
      </c>
      <c r="V18" s="62">
        <f t="shared" si="7"/>
        <v>5357.2266666666665</v>
      </c>
      <c r="W18" s="62">
        <f t="shared" si="7"/>
        <v>85816.24000000002</v>
      </c>
      <c r="X18" s="62">
        <f t="shared" si="7"/>
        <v>240</v>
      </c>
      <c r="Y18" s="62">
        <f t="shared" si="7"/>
        <v>4413.0700000000006</v>
      </c>
      <c r="Z18" s="62">
        <f t="shared" si="7"/>
        <v>240</v>
      </c>
      <c r="AA18" s="62">
        <f t="shared" si="7"/>
        <v>240</v>
      </c>
      <c r="AB18" s="62">
        <f t="shared" si="7"/>
        <v>240</v>
      </c>
      <c r="AC18" s="62">
        <f t="shared" si="7"/>
        <v>240</v>
      </c>
      <c r="AD18" s="62">
        <f t="shared" si="7"/>
        <v>240</v>
      </c>
      <c r="AE18" s="62">
        <f t="shared" si="7"/>
        <v>240</v>
      </c>
      <c r="AF18" s="62">
        <f t="shared" si="7"/>
        <v>240</v>
      </c>
      <c r="AG18" s="62">
        <f>AG7+AG8+AG9+AG10+AG11+AG12+AG13+AG14+AG15+AG16</f>
        <v>251</v>
      </c>
      <c r="AH18" s="61">
        <f>I18+J18+K18+L18+M18+N18+O18+P18+Q18+R18+S18+T18+U18+V18+W18+X18+Y18+Z18+AA18+AB18+AC18+AD18+AE18+AF18</f>
        <v>368709.22666666674</v>
      </c>
    </row>
    <row r="19" spans="1:34" ht="33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" si="8">K19</f>
        <v>0.9</v>
      </c>
      <c r="M19" s="13">
        <v>0.9</v>
      </c>
      <c r="N19" s="14">
        <f t="shared" ref="N19" si="9">M19</f>
        <v>0.9</v>
      </c>
      <c r="O19" s="13">
        <v>0.9</v>
      </c>
      <c r="P19" s="14">
        <f t="shared" ref="P19" si="10">O19</f>
        <v>0.9</v>
      </c>
      <c r="Q19" s="13">
        <v>0.9</v>
      </c>
      <c r="R19" s="14">
        <f t="shared" ref="R19" si="11">Q19</f>
        <v>0.9</v>
      </c>
      <c r="S19" s="13">
        <v>0.9</v>
      </c>
      <c r="T19" s="14">
        <f t="shared" ref="T19" si="12">S19</f>
        <v>0.9</v>
      </c>
      <c r="U19" s="13">
        <v>0.9</v>
      </c>
      <c r="V19" s="14">
        <f t="shared" ref="V19" si="13">U19</f>
        <v>0.9</v>
      </c>
      <c r="W19" s="13">
        <v>0.9</v>
      </c>
      <c r="X19" s="14">
        <f t="shared" ref="X19" si="14">W19</f>
        <v>0.9</v>
      </c>
      <c r="Y19" s="13">
        <v>0.9</v>
      </c>
      <c r="Z19" s="14">
        <f t="shared" ref="Z19" si="15">Y19</f>
        <v>0.9</v>
      </c>
      <c r="AA19" s="13">
        <v>0.9</v>
      </c>
      <c r="AB19" s="14">
        <f t="shared" ref="AB19" si="16">AA19</f>
        <v>0.9</v>
      </c>
      <c r="AC19" s="13">
        <v>0.9</v>
      </c>
      <c r="AD19" s="14">
        <f t="shared" ref="AD19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3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ref="L20" si="19">K20</f>
        <v>0.9</v>
      </c>
      <c r="M20" s="63">
        <v>0.9</v>
      </c>
      <c r="N20" s="64">
        <f t="shared" ref="N20" si="20">M20</f>
        <v>0.9</v>
      </c>
      <c r="O20" s="63">
        <v>0.9</v>
      </c>
      <c r="P20" s="64">
        <f t="shared" ref="P20" si="21">O20</f>
        <v>0.9</v>
      </c>
      <c r="Q20" s="63">
        <v>0.9</v>
      </c>
      <c r="R20" s="64">
        <f t="shared" ref="R20" si="22">Q20</f>
        <v>0.9</v>
      </c>
      <c r="S20" s="63">
        <v>0.9</v>
      </c>
      <c r="T20" s="64">
        <f t="shared" ref="T20" si="23">S20</f>
        <v>0.9</v>
      </c>
      <c r="U20" s="63">
        <v>0.9</v>
      </c>
      <c r="V20" s="64">
        <f t="shared" ref="V20" si="24">U20</f>
        <v>0.9</v>
      </c>
      <c r="W20" s="63">
        <v>0.9</v>
      </c>
      <c r="X20" s="64">
        <f t="shared" ref="X20" si="25">W20</f>
        <v>0.9</v>
      </c>
      <c r="Y20" s="63">
        <v>0.9</v>
      </c>
      <c r="Z20" s="64">
        <f t="shared" ref="Z20" si="26">Y20</f>
        <v>0.9</v>
      </c>
      <c r="AA20" s="63">
        <v>0.9</v>
      </c>
      <c r="AB20" s="64">
        <f t="shared" ref="AB20" si="27">AA20</f>
        <v>0.9</v>
      </c>
      <c r="AC20" s="63">
        <v>0.9</v>
      </c>
      <c r="AD20" s="64">
        <f t="shared" ref="AD20" si="28">AC20</f>
        <v>0.9</v>
      </c>
      <c r="AE20" s="63">
        <v>0.9</v>
      </c>
      <c r="AF20" s="64">
        <f t="shared" si="18"/>
        <v>0.9</v>
      </c>
      <c r="AG20" s="11"/>
      <c r="AH20" s="12"/>
    </row>
    <row r="21" spans="1:34" ht="33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ref="L21" si="29">K21</f>
        <v>0.85</v>
      </c>
      <c r="M21" s="11">
        <v>0.85</v>
      </c>
      <c r="N21" s="12">
        <f t="shared" ref="N21" si="30">M21</f>
        <v>0.85</v>
      </c>
      <c r="O21" s="11">
        <v>0.85</v>
      </c>
      <c r="P21" s="12">
        <f t="shared" ref="P21" si="31">O21</f>
        <v>0.85</v>
      </c>
      <c r="Q21" s="11">
        <v>0.85</v>
      </c>
      <c r="R21" s="12">
        <f t="shared" ref="R21" si="32">Q21</f>
        <v>0.85</v>
      </c>
      <c r="S21" s="11">
        <v>0.85</v>
      </c>
      <c r="T21" s="12">
        <f t="shared" ref="T21" si="33">S21</f>
        <v>0.85</v>
      </c>
      <c r="U21" s="11">
        <v>0.85</v>
      </c>
      <c r="V21" s="12">
        <f t="shared" ref="V21" si="34">U21</f>
        <v>0.85</v>
      </c>
      <c r="W21" s="11">
        <v>0.85</v>
      </c>
      <c r="X21" s="12">
        <f t="shared" ref="X21" si="35">W21</f>
        <v>0.85</v>
      </c>
      <c r="Y21" s="11">
        <v>0.85</v>
      </c>
      <c r="Z21" s="12">
        <f t="shared" ref="Z21" si="36">Y21</f>
        <v>0.85</v>
      </c>
      <c r="AA21" s="11">
        <v>0.85</v>
      </c>
      <c r="AB21" s="12">
        <f t="shared" ref="AB21" si="37">AA21</f>
        <v>0.85</v>
      </c>
      <c r="AC21" s="11">
        <v>0.85</v>
      </c>
      <c r="AD21" s="12">
        <f t="shared" ref="AD21" si="38">AC21</f>
        <v>0.85</v>
      </c>
      <c r="AE21" s="11">
        <v>0.85</v>
      </c>
      <c r="AF21" s="12">
        <f t="shared" si="18"/>
        <v>0.85</v>
      </c>
      <c r="AG21" s="11"/>
      <c r="AH21" s="12"/>
    </row>
    <row r="22" spans="1:34" ht="33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ref="L22" si="39">K22</f>
        <v>0.83</v>
      </c>
      <c r="M22" s="11">
        <v>0.83</v>
      </c>
      <c r="N22" s="12">
        <f t="shared" ref="N22" si="40">M22</f>
        <v>0.83</v>
      </c>
      <c r="O22" s="11">
        <v>0.83</v>
      </c>
      <c r="P22" s="12">
        <f t="shared" ref="P22" si="41">O22</f>
        <v>0.83</v>
      </c>
      <c r="Q22" s="11">
        <v>0.83</v>
      </c>
      <c r="R22" s="12">
        <f t="shared" ref="R22" si="42">Q22</f>
        <v>0.83</v>
      </c>
      <c r="S22" s="11">
        <v>0.83</v>
      </c>
      <c r="T22" s="12">
        <f t="shared" ref="T22" si="43">S22</f>
        <v>0.83</v>
      </c>
      <c r="U22" s="11">
        <v>0.83</v>
      </c>
      <c r="V22" s="12">
        <f t="shared" ref="V22" si="44">U22</f>
        <v>0.83</v>
      </c>
      <c r="W22" s="11">
        <v>0.83</v>
      </c>
      <c r="X22" s="12">
        <f t="shared" ref="X22" si="45">W22</f>
        <v>0.83</v>
      </c>
      <c r="Y22" s="11">
        <v>0.83</v>
      </c>
      <c r="Z22" s="12">
        <f t="shared" ref="Z22" si="46">Y22</f>
        <v>0.83</v>
      </c>
      <c r="AA22" s="11">
        <v>0.83</v>
      </c>
      <c r="AB22" s="12">
        <f t="shared" ref="AB22" si="47">AA22</f>
        <v>0.83</v>
      </c>
      <c r="AC22" s="11">
        <v>0.83</v>
      </c>
      <c r="AD22" s="12">
        <f t="shared" ref="AD22" si="48">AC22</f>
        <v>0.83</v>
      </c>
      <c r="AE22" s="11">
        <v>0.83</v>
      </c>
      <c r="AF22" s="12">
        <f t="shared" si="18"/>
        <v>0.83</v>
      </c>
      <c r="AG22" s="11"/>
      <c r="AH22" s="12"/>
    </row>
    <row r="23" spans="1:34" ht="33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49">K19*K20*K21*K22</f>
        <v>0.57145499999999994</v>
      </c>
      <c r="L23" s="12">
        <f t="shared" si="49"/>
        <v>0.57145499999999994</v>
      </c>
      <c r="M23" s="11">
        <f t="shared" si="49"/>
        <v>0.57145499999999994</v>
      </c>
      <c r="N23" s="12">
        <f t="shared" si="49"/>
        <v>0.57145499999999994</v>
      </c>
      <c r="O23" s="11">
        <f>O19*O20*O21*O22</f>
        <v>0.57145499999999994</v>
      </c>
      <c r="P23" s="12">
        <f t="shared" si="49"/>
        <v>0.57145499999999994</v>
      </c>
      <c r="Q23" s="11">
        <f t="shared" si="49"/>
        <v>0.57145499999999994</v>
      </c>
      <c r="R23" s="12">
        <f t="shared" si="49"/>
        <v>0.57145499999999994</v>
      </c>
      <c r="S23" s="11">
        <f t="shared" si="49"/>
        <v>0.57145499999999994</v>
      </c>
      <c r="T23" s="12">
        <f t="shared" si="49"/>
        <v>0.57145499999999994</v>
      </c>
      <c r="U23" s="11">
        <f t="shared" si="49"/>
        <v>0.57145499999999994</v>
      </c>
      <c r="V23" s="12">
        <f t="shared" si="49"/>
        <v>0.57145499999999994</v>
      </c>
      <c r="W23" s="11">
        <f t="shared" si="49"/>
        <v>0.57145499999999994</v>
      </c>
      <c r="X23" s="12">
        <f t="shared" si="49"/>
        <v>0.57145499999999994</v>
      </c>
      <c r="Y23" s="11">
        <f t="shared" si="49"/>
        <v>0.57145499999999994</v>
      </c>
      <c r="Z23" s="12">
        <f t="shared" si="49"/>
        <v>0.57145499999999994</v>
      </c>
      <c r="AA23" s="11">
        <f t="shared" si="49"/>
        <v>0.57145499999999994</v>
      </c>
      <c r="AB23" s="12">
        <f t="shared" si="49"/>
        <v>0.57145499999999994</v>
      </c>
      <c r="AC23" s="11">
        <f t="shared" si="49"/>
        <v>0.57145499999999994</v>
      </c>
      <c r="AD23" s="12">
        <f t="shared" si="49"/>
        <v>0.57145499999999994</v>
      </c>
      <c r="AE23" s="11">
        <f t="shared" si="49"/>
        <v>0.57145499999999994</v>
      </c>
      <c r="AF23" s="12">
        <f t="shared" si="49"/>
        <v>0.57145499999999994</v>
      </c>
      <c r="AG23" s="11"/>
      <c r="AH23" s="12"/>
    </row>
    <row r="24" spans="1:34" ht="33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6859</v>
      </c>
      <c r="J24" s="12">
        <v>6859</v>
      </c>
      <c r="K24" s="11">
        <v>240</v>
      </c>
      <c r="L24" s="11">
        <v>240</v>
      </c>
      <c r="M24" s="11">
        <v>240</v>
      </c>
      <c r="N24" s="11">
        <v>240</v>
      </c>
      <c r="O24" s="11">
        <v>240</v>
      </c>
      <c r="P24" s="11">
        <v>240</v>
      </c>
      <c r="Q24" s="11">
        <v>240</v>
      </c>
      <c r="R24" s="11">
        <v>240</v>
      </c>
      <c r="S24" s="11">
        <v>240</v>
      </c>
      <c r="T24" s="11">
        <v>240</v>
      </c>
      <c r="U24" s="11">
        <v>240</v>
      </c>
      <c r="V24" s="11">
        <v>240</v>
      </c>
      <c r="W24" s="11">
        <v>240</v>
      </c>
      <c r="X24" s="11">
        <v>240</v>
      </c>
      <c r="Y24" s="11">
        <v>240</v>
      </c>
      <c r="Z24" s="11">
        <v>240</v>
      </c>
      <c r="AA24" s="11">
        <v>240</v>
      </c>
      <c r="AB24" s="11">
        <v>240</v>
      </c>
      <c r="AC24" s="11">
        <v>240</v>
      </c>
      <c r="AD24" s="11">
        <v>240</v>
      </c>
      <c r="AE24" s="11">
        <v>240</v>
      </c>
      <c r="AF24" s="11">
        <v>240</v>
      </c>
      <c r="AG24" s="112" t="s">
        <v>75</v>
      </c>
      <c r="AH24" s="113"/>
    </row>
    <row r="25" spans="1:34" ht="33" customHeight="1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4"/>
      <c r="AH25" s="115"/>
    </row>
    <row r="26" spans="1:34" ht="33" customHeight="1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customHeight="1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12002.694875362016</v>
      </c>
      <c r="J27" s="7">
        <f>J18/J23</f>
        <v>12002.694875362016</v>
      </c>
      <c r="K27" s="6">
        <f t="shared" ref="K27:AE27" si="50">K18/K23</f>
        <v>419.98057589836475</v>
      </c>
      <c r="L27" s="7">
        <f t="shared" si="50"/>
        <v>419.98057589836475</v>
      </c>
      <c r="M27" s="6">
        <f t="shared" si="50"/>
        <v>419.98057589836475</v>
      </c>
      <c r="N27" s="7">
        <f t="shared" si="50"/>
        <v>419.98057589836475</v>
      </c>
      <c r="O27" s="6">
        <f>O18/O23</f>
        <v>14162.742473160619</v>
      </c>
      <c r="P27" s="7">
        <f t="shared" si="50"/>
        <v>419.98057589836475</v>
      </c>
      <c r="Q27" s="6">
        <f t="shared" si="50"/>
        <v>135302.76224724611</v>
      </c>
      <c r="R27" s="7">
        <f t="shared" si="50"/>
        <v>419.98057589836475</v>
      </c>
      <c r="S27" s="6">
        <f t="shared" si="50"/>
        <v>149955.35956462019</v>
      </c>
      <c r="T27" s="7">
        <f t="shared" si="50"/>
        <v>419.98057589836475</v>
      </c>
      <c r="U27" s="6">
        <f t="shared" si="50"/>
        <v>148216.63998040094</v>
      </c>
      <c r="V27" s="7">
        <f t="shared" si="50"/>
        <v>9374.7130861864316</v>
      </c>
      <c r="W27" s="6">
        <f t="shared" si="50"/>
        <v>150171.47456930121</v>
      </c>
      <c r="X27" s="7">
        <f t="shared" si="50"/>
        <v>419.98057589836475</v>
      </c>
      <c r="Y27" s="6">
        <f t="shared" si="50"/>
        <v>7722.5153336658195</v>
      </c>
      <c r="Z27" s="7">
        <f t="shared" si="50"/>
        <v>419.98057589836475</v>
      </c>
      <c r="AA27" s="6">
        <f t="shared" si="50"/>
        <v>419.98057589836475</v>
      </c>
      <c r="AB27" s="7">
        <f t="shared" si="50"/>
        <v>419.98057589836475</v>
      </c>
      <c r="AC27" s="6">
        <f t="shared" si="50"/>
        <v>419.98057589836475</v>
      </c>
      <c r="AD27" s="7">
        <f t="shared" si="50"/>
        <v>419.98057589836475</v>
      </c>
      <c r="AE27" s="6">
        <f t="shared" si="50"/>
        <v>419.98057589836475</v>
      </c>
      <c r="AF27" s="7">
        <f>AF18/AF23</f>
        <v>419.98057589836475</v>
      </c>
      <c r="AG27" s="6"/>
      <c r="AH27" s="7">
        <f>I27+J27+K27+L27+M27+N27+O27+P27+Q27+R27+S27+T27+U27+V27+W27+X27+Y27+Z27+AA27+AB27+AC27+AD27+AE27+AF27</f>
        <v>645211.30564378039</v>
      </c>
    </row>
    <row r="28" spans="1:34" ht="33" customHeight="1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9.2613386383966177E-3</v>
      </c>
      <c r="J28" s="38">
        <f>J27/(15*86400)</f>
        <v>9.2613386383966177E-3</v>
      </c>
      <c r="K28" s="65">
        <f t="shared" ref="K28:AF28" si="51">K27/(15*86400)</f>
        <v>3.2405908634133081E-4</v>
      </c>
      <c r="L28" s="38">
        <f t="shared" si="51"/>
        <v>3.2405908634133081E-4</v>
      </c>
      <c r="M28" s="65">
        <f t="shared" si="51"/>
        <v>3.2405908634133081E-4</v>
      </c>
      <c r="N28" s="38">
        <f t="shared" si="51"/>
        <v>3.2405908634133081E-4</v>
      </c>
      <c r="O28" s="65">
        <f t="shared" si="51"/>
        <v>1.0928042031759736E-2</v>
      </c>
      <c r="P28" s="38">
        <f t="shared" si="51"/>
        <v>3.2405908634133081E-4</v>
      </c>
      <c r="Q28" s="65">
        <f t="shared" si="51"/>
        <v>0.10440027951176398</v>
      </c>
      <c r="R28" s="38">
        <f t="shared" si="51"/>
        <v>3.2405908634133081E-4</v>
      </c>
      <c r="S28" s="65">
        <f t="shared" si="51"/>
        <v>0.11570629596035509</v>
      </c>
      <c r="T28" s="38">
        <f t="shared" si="51"/>
        <v>3.2405908634133081E-4</v>
      </c>
      <c r="U28" s="65">
        <f t="shared" si="51"/>
        <v>0.11436469134290196</v>
      </c>
      <c r="V28" s="38">
        <f t="shared" si="51"/>
        <v>7.2335749121808885E-3</v>
      </c>
      <c r="W28" s="65">
        <f t="shared" si="51"/>
        <v>0.11587305136520155</v>
      </c>
      <c r="X28" s="38">
        <f t="shared" si="51"/>
        <v>3.2405908634133081E-4</v>
      </c>
      <c r="Y28" s="65">
        <f t="shared" si="51"/>
        <v>5.9587309673347372E-3</v>
      </c>
      <c r="Z28" s="38">
        <f t="shared" si="51"/>
        <v>3.2405908634133081E-4</v>
      </c>
      <c r="AA28" s="65">
        <f t="shared" si="51"/>
        <v>3.2405908634133081E-4</v>
      </c>
      <c r="AB28" s="38">
        <f t="shared" si="51"/>
        <v>3.2405908634133081E-4</v>
      </c>
      <c r="AC28" s="65">
        <f t="shared" si="51"/>
        <v>3.2405908634133081E-4</v>
      </c>
      <c r="AD28" s="38">
        <f t="shared" si="51"/>
        <v>3.2405908634133081E-4</v>
      </c>
      <c r="AE28" s="65">
        <f t="shared" si="51"/>
        <v>3.2405908634133081E-4</v>
      </c>
      <c r="AF28" s="38">
        <f t="shared" si="51"/>
        <v>3.2405908634133081E-4</v>
      </c>
      <c r="AG28" s="65"/>
      <c r="AH28" s="38"/>
    </row>
  </sheetData>
  <mergeCells count="28">
    <mergeCell ref="AG24:AH26"/>
    <mergeCell ref="AB17:AF17"/>
    <mergeCell ref="O17:AA17"/>
    <mergeCell ref="AC4:AD4"/>
    <mergeCell ref="A4:A5"/>
    <mergeCell ref="B4:B5"/>
    <mergeCell ref="I17:N17"/>
    <mergeCell ref="E4:E5"/>
    <mergeCell ref="F4:F5"/>
    <mergeCell ref="G4:G5"/>
    <mergeCell ref="H4:H5"/>
    <mergeCell ref="D4:D5"/>
    <mergeCell ref="AG4:AH4"/>
    <mergeCell ref="A1:AH1"/>
    <mergeCell ref="A2:AH2"/>
    <mergeCell ref="A3:AH3"/>
    <mergeCell ref="AE4:AF4"/>
    <mergeCell ref="S4:T4"/>
    <mergeCell ref="I4:J4"/>
    <mergeCell ref="K4:L4"/>
    <mergeCell ref="M4:N4"/>
    <mergeCell ref="U4:V4"/>
    <mergeCell ref="W4:X4"/>
    <mergeCell ref="Y4:Z4"/>
    <mergeCell ref="AA4:AB4"/>
    <mergeCell ref="C4:C5"/>
    <mergeCell ref="O4:P4"/>
    <mergeCell ref="Q4:R4"/>
  </mergeCells>
  <pageMargins left="0.25" right="0.25" top="0.75" bottom="0.75" header="0.3" footer="0.3"/>
  <pageSetup paperSize="9" scale="3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91533-0EEB-45EF-B0C2-9DBAD99CCD6F}">
  <sheetPr>
    <tabColor rgb="FF00B050"/>
  </sheetPr>
  <dimension ref="A1:AH28"/>
  <sheetViews>
    <sheetView view="pageBreakPreview" zoomScale="60" zoomScaleNormal="91" workbookViewId="0">
      <selection activeCell="AG24" sqref="AG24:AH26"/>
    </sheetView>
  </sheetViews>
  <sheetFormatPr defaultRowHeight="15" x14ac:dyDescent="0.25"/>
  <cols>
    <col min="1" max="1" width="5.5703125" customWidth="1"/>
    <col min="2" max="2" width="22.85546875" customWidth="1"/>
    <col min="3" max="5" width="7.28515625" customWidth="1"/>
    <col min="6" max="6" width="10.85546875" customWidth="1"/>
    <col min="7" max="8" width="7.28515625" customWidth="1"/>
    <col min="9" max="10" width="12" bestFit="1" customWidth="1"/>
    <col min="11" max="14" width="11.140625" bestFit="1" customWidth="1"/>
    <col min="15" max="15" width="12.5703125" bestFit="1" customWidth="1"/>
    <col min="16" max="16" width="11.140625" bestFit="1" customWidth="1"/>
    <col min="17" max="17" width="12.5703125" bestFit="1" customWidth="1"/>
    <col min="18" max="18" width="11.140625" bestFit="1" customWidth="1"/>
    <col min="19" max="19" width="12.5703125" bestFit="1" customWidth="1"/>
    <col min="20" max="20" width="11.140625" bestFit="1" customWidth="1"/>
    <col min="21" max="21" width="12.5703125" bestFit="1" customWidth="1"/>
    <col min="22" max="22" width="14.7109375" bestFit="1" customWidth="1"/>
    <col min="23" max="23" width="12.5703125" bestFit="1" customWidth="1"/>
    <col min="24" max="32" width="11.140625" bestFit="1" customWidth="1"/>
    <col min="33" max="33" width="9.7109375" bestFit="1" customWidth="1"/>
    <col min="34" max="34" width="14.140625" bestFit="1" customWidth="1"/>
    <col min="35" max="35" width="7.28515625" customWidth="1"/>
  </cols>
  <sheetData>
    <row r="1" spans="1:34" ht="19.5" x14ac:dyDescent="0.25">
      <c r="A1" s="93" t="s">
        <v>71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18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18.75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18.75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0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0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9.4600000000000009</v>
      </c>
      <c r="G8" s="20">
        <f t="shared" ref="G8:G16" si="3">E8*F8</f>
        <v>9.0147376543209887</v>
      </c>
      <c r="H8" s="20">
        <v>2</v>
      </c>
      <c r="I8" s="4"/>
      <c r="J8" s="5"/>
      <c r="K8" s="4"/>
      <c r="L8" s="5"/>
      <c r="M8" s="17"/>
      <c r="N8" s="10"/>
      <c r="O8" s="8">
        <f>G8*15*86.4</f>
        <v>11683.100000000002</v>
      </c>
      <c r="P8" s="10"/>
      <c r="Q8" s="16"/>
      <c r="R8" s="10"/>
      <c r="S8" s="16"/>
      <c r="T8" s="10"/>
      <c r="U8" s="8">
        <f>G8*15*86.4</f>
        <v>11683.100000000002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18.920000000000002</v>
      </c>
      <c r="AH8" s="59">
        <f>I8+J8+K8+L8+M8+N8+O8+P8+Q8+R8+S8+T8+U8+V8+W8+X8+Y8+Z8+AA8+AB8+AC8+AD8+AE8+AF8</f>
        <v>23366.200000000004</v>
      </c>
    </row>
    <row r="9" spans="1:34" ht="43.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3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0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33.04</v>
      </c>
      <c r="G11" s="20">
        <f t="shared" si="3"/>
        <v>35.971790123456792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46619.44</v>
      </c>
      <c r="R11" s="10"/>
      <c r="S11" s="8">
        <f>G11*15*86.4</f>
        <v>46619.44</v>
      </c>
      <c r="T11" s="10"/>
      <c r="U11" s="8">
        <f>G11*15*86.4</f>
        <v>46619.44</v>
      </c>
      <c r="V11" s="10"/>
      <c r="W11" s="8">
        <f>G11*15*86.4</f>
        <v>46619.44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132.16</v>
      </c>
      <c r="AH11" s="59">
        <f t="shared" si="6"/>
        <v>186477.76</v>
      </c>
    </row>
    <row r="12" spans="1:34" ht="30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0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0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0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3.2</v>
      </c>
      <c r="G15" s="20">
        <f t="shared" si="3"/>
        <v>3.4839506172839507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4515.2000000000007</v>
      </c>
      <c r="P15" s="10"/>
      <c r="Q15" s="8">
        <f>G15*15*86.4</f>
        <v>4515.2000000000007</v>
      </c>
      <c r="R15" s="10"/>
      <c r="S15" s="8">
        <f>G15*15*86.4</f>
        <v>4515.2000000000007</v>
      </c>
      <c r="T15" s="10"/>
      <c r="U15" s="8">
        <f>G15*15*86.4</f>
        <v>4515.2000000000007</v>
      </c>
      <c r="V15" s="10"/>
      <c r="W15" s="8">
        <f>G15*15*86.4</f>
        <v>4515.2000000000007</v>
      </c>
      <c r="X15" s="10"/>
      <c r="Y15" s="8">
        <f>G15*15*86.4</f>
        <v>4515.2000000000007</v>
      </c>
      <c r="Z15" s="10"/>
      <c r="AA15" s="16"/>
      <c r="AB15" s="10"/>
      <c r="AC15" s="16"/>
      <c r="AD15" s="10"/>
      <c r="AE15" s="16"/>
      <c r="AF15" s="25"/>
      <c r="AG15" s="11">
        <f t="shared" si="5"/>
        <v>19.200000000000003</v>
      </c>
      <c r="AH15" s="59">
        <f t="shared" si="6"/>
        <v>27091.200000000004</v>
      </c>
    </row>
    <row r="16" spans="1:34" ht="30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17</v>
      </c>
      <c r="G16" s="46">
        <f t="shared" si="3"/>
        <v>18.508487654320987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23987</v>
      </c>
      <c r="R16" s="50"/>
      <c r="S16" s="52">
        <f>G16*15*86.4</f>
        <v>23987</v>
      </c>
      <c r="T16" s="50"/>
      <c r="U16" s="51"/>
      <c r="V16" s="53">
        <f>G16*16*86.4</f>
        <v>25586.133333333335</v>
      </c>
      <c r="W16" s="52">
        <f>G16*15*86.4</f>
        <v>23987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68</v>
      </c>
      <c r="AH16" s="60">
        <f t="shared" si="6"/>
        <v>97547.133333333331</v>
      </c>
    </row>
    <row r="17" spans="1:34" ht="59.2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81" t="s">
        <v>51</v>
      </c>
      <c r="P17" s="82"/>
      <c r="Q17" s="82"/>
      <c r="R17" s="82"/>
      <c r="S17" s="82"/>
      <c r="T17" s="76"/>
      <c r="U17" s="82"/>
      <c r="V17" s="82"/>
      <c r="W17" s="82"/>
      <c r="X17" s="82"/>
      <c r="Y17" s="82"/>
      <c r="Z17" s="82"/>
      <c r="AA17" s="82"/>
      <c r="AB17" s="89" t="s">
        <v>50</v>
      </c>
      <c r="AC17" s="89"/>
      <c r="AD17" s="89"/>
      <c r="AE17" s="89"/>
      <c r="AF17" s="90"/>
      <c r="AG17" s="70"/>
      <c r="AH17" s="71"/>
    </row>
    <row r="18" spans="1:34" ht="30.7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17148</v>
      </c>
      <c r="J18" s="62">
        <f t="shared" ref="J18:AF18" si="7">J7+J8+J9+J10+J11+J12+J13+J14+J15+J16+J24+J25+J26</f>
        <v>17148</v>
      </c>
      <c r="K18" s="62">
        <f t="shared" si="7"/>
        <v>600</v>
      </c>
      <c r="L18" s="62">
        <f t="shared" si="7"/>
        <v>600</v>
      </c>
      <c r="M18" s="62">
        <f t="shared" si="7"/>
        <v>600</v>
      </c>
      <c r="N18" s="62">
        <f t="shared" si="7"/>
        <v>600</v>
      </c>
      <c r="O18" s="62">
        <f t="shared" si="7"/>
        <v>16798.300000000003</v>
      </c>
      <c r="P18" s="62">
        <f t="shared" si="7"/>
        <v>600</v>
      </c>
      <c r="Q18" s="62">
        <f t="shared" si="7"/>
        <v>75721.64</v>
      </c>
      <c r="R18" s="62">
        <f t="shared" si="7"/>
        <v>600</v>
      </c>
      <c r="S18" s="62">
        <f t="shared" si="7"/>
        <v>75721.64</v>
      </c>
      <c r="T18" s="62">
        <f t="shared" si="7"/>
        <v>600</v>
      </c>
      <c r="U18" s="62">
        <f t="shared" si="7"/>
        <v>63417.740000000005</v>
      </c>
      <c r="V18" s="62">
        <f t="shared" si="7"/>
        <v>26186.133333333335</v>
      </c>
      <c r="W18" s="62">
        <f t="shared" si="7"/>
        <v>75721.64</v>
      </c>
      <c r="X18" s="62">
        <f t="shared" si="7"/>
        <v>600</v>
      </c>
      <c r="Y18" s="62">
        <f t="shared" si="7"/>
        <v>5115.2000000000007</v>
      </c>
      <c r="Z18" s="62">
        <f t="shared" si="7"/>
        <v>600</v>
      </c>
      <c r="AA18" s="62">
        <f t="shared" si="7"/>
        <v>600</v>
      </c>
      <c r="AB18" s="62">
        <f t="shared" si="7"/>
        <v>600</v>
      </c>
      <c r="AC18" s="62">
        <f t="shared" si="7"/>
        <v>600</v>
      </c>
      <c r="AD18" s="62">
        <f t="shared" si="7"/>
        <v>600</v>
      </c>
      <c r="AE18" s="62">
        <f t="shared" si="7"/>
        <v>600</v>
      </c>
      <c r="AF18" s="62">
        <f t="shared" si="7"/>
        <v>600</v>
      </c>
      <c r="AG18" s="62">
        <f>AG7+AG8+AG9+AG10+AG11+AG12+AG13+AG14+AG15+AG16</f>
        <v>238.27999999999997</v>
      </c>
      <c r="AH18" s="61">
        <f>I18+J18+K18+L18+M18+N18+O18+P18+Q18+R18+S18+T18+U18+V18+W18+X18+Y18+Z18+AA18+AB18+AC18+AD18+AE18+AF18</f>
        <v>381978.29333333339</v>
      </c>
    </row>
    <row r="19" spans="1:34" ht="38.2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8.2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8.2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0.7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0.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55.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17148</v>
      </c>
      <c r="J24" s="11">
        <v>17148</v>
      </c>
      <c r="K24" s="11">
        <v>600</v>
      </c>
      <c r="L24" s="11">
        <v>600</v>
      </c>
      <c r="M24" s="11">
        <v>600</v>
      </c>
      <c r="N24" s="11">
        <v>600</v>
      </c>
      <c r="O24" s="11">
        <v>600</v>
      </c>
      <c r="P24" s="11">
        <v>600</v>
      </c>
      <c r="Q24" s="11">
        <v>600</v>
      </c>
      <c r="R24" s="11">
        <v>600</v>
      </c>
      <c r="S24" s="11">
        <v>600</v>
      </c>
      <c r="T24" s="11">
        <v>600</v>
      </c>
      <c r="U24" s="11">
        <v>600</v>
      </c>
      <c r="V24" s="11">
        <v>600</v>
      </c>
      <c r="W24" s="11">
        <v>600</v>
      </c>
      <c r="X24" s="11">
        <v>600</v>
      </c>
      <c r="Y24" s="11">
        <v>600</v>
      </c>
      <c r="Z24" s="11">
        <v>600</v>
      </c>
      <c r="AA24" s="11">
        <v>600</v>
      </c>
      <c r="AB24" s="11">
        <v>600</v>
      </c>
      <c r="AC24" s="11">
        <v>600</v>
      </c>
      <c r="AD24" s="11">
        <v>600</v>
      </c>
      <c r="AE24" s="11">
        <v>600</v>
      </c>
      <c r="AF24" s="11">
        <v>600</v>
      </c>
      <c r="AG24" s="112" t="s">
        <v>75</v>
      </c>
      <c r="AH24" s="113"/>
    </row>
    <row r="25" spans="1:34" ht="30.75" customHeight="1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30007.612147938162</v>
      </c>
      <c r="J27" s="7">
        <f>J18/J23</f>
        <v>30007.612147938162</v>
      </c>
      <c r="K27" s="6">
        <f t="shared" ref="K27:AE27" si="20">K18/K23</f>
        <v>1049.9514397459118</v>
      </c>
      <c r="L27" s="7">
        <f t="shared" si="20"/>
        <v>1049.9514397459118</v>
      </c>
      <c r="M27" s="6">
        <f t="shared" si="20"/>
        <v>1049.9514397459118</v>
      </c>
      <c r="N27" s="7">
        <f t="shared" si="20"/>
        <v>1049.9514397459118</v>
      </c>
      <c r="O27" s="6">
        <f>O18/O23</f>
        <v>29395.665450472923</v>
      </c>
      <c r="P27" s="7">
        <f t="shared" si="20"/>
        <v>1049.9514397459118</v>
      </c>
      <c r="Q27" s="6">
        <f t="shared" si="20"/>
        <v>132506.74156320273</v>
      </c>
      <c r="R27" s="7">
        <f t="shared" si="20"/>
        <v>1049.9514397459118</v>
      </c>
      <c r="S27" s="6">
        <f t="shared" si="20"/>
        <v>132506.74156320273</v>
      </c>
      <c r="T27" s="7">
        <f t="shared" si="20"/>
        <v>1049.9514397459118</v>
      </c>
      <c r="U27" s="6">
        <f t="shared" si="20"/>
        <v>110975.91236405319</v>
      </c>
      <c r="V27" s="7">
        <f t="shared" si="20"/>
        <v>45823.613991186248</v>
      </c>
      <c r="W27" s="6">
        <f t="shared" si="20"/>
        <v>132506.74156320273</v>
      </c>
      <c r="X27" s="7">
        <f t="shared" si="20"/>
        <v>1049.9514397459118</v>
      </c>
      <c r="Y27" s="6">
        <f t="shared" si="20"/>
        <v>8951.1860076471494</v>
      </c>
      <c r="Z27" s="7">
        <f t="shared" si="20"/>
        <v>1049.9514397459118</v>
      </c>
      <c r="AA27" s="6">
        <f t="shared" si="20"/>
        <v>1049.9514397459118</v>
      </c>
      <c r="AB27" s="7">
        <f t="shared" si="20"/>
        <v>1049.9514397459118</v>
      </c>
      <c r="AC27" s="6">
        <f t="shared" si="20"/>
        <v>1049.9514397459118</v>
      </c>
      <c r="AD27" s="7">
        <f t="shared" si="20"/>
        <v>1049.9514397459118</v>
      </c>
      <c r="AE27" s="6">
        <f t="shared" si="20"/>
        <v>1049.9514397459118</v>
      </c>
      <c r="AF27" s="7">
        <f>AF18/AF23</f>
        <v>1049.9514397459118</v>
      </c>
      <c r="AG27" s="6"/>
      <c r="AH27" s="7">
        <f>I27+J27+K27+L27+M27+N27+O27+P27+Q27+R27+S27+T27+U27+V27+W27+X27+Y27+Z27+AA27+AB27+AC27+AD27+AE27+AF27</f>
        <v>668431.09839503316</v>
      </c>
    </row>
    <row r="28" spans="1:34" ht="45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2.3154021719088088E-2</v>
      </c>
      <c r="J28" s="38">
        <f>J27/(15*86400)</f>
        <v>2.3154021719088088E-2</v>
      </c>
      <c r="K28" s="65">
        <f t="shared" ref="K28:AF28" si="21">K27/(15*86400)</f>
        <v>8.1014771585332702E-4</v>
      </c>
      <c r="L28" s="38">
        <f t="shared" si="21"/>
        <v>8.1014771585332702E-4</v>
      </c>
      <c r="M28" s="65">
        <f t="shared" si="21"/>
        <v>8.1014771585332702E-4</v>
      </c>
      <c r="N28" s="38">
        <f t="shared" si="21"/>
        <v>8.1014771585332702E-4</v>
      </c>
      <c r="O28" s="65">
        <f t="shared" si="21"/>
        <v>2.2681840625364911E-2</v>
      </c>
      <c r="P28" s="38">
        <f t="shared" si="21"/>
        <v>8.1014771585332702E-4</v>
      </c>
      <c r="Q28" s="65">
        <f t="shared" si="21"/>
        <v>0.10224285614444655</v>
      </c>
      <c r="R28" s="38">
        <f t="shared" si="21"/>
        <v>8.1014771585332702E-4</v>
      </c>
      <c r="S28" s="65">
        <f t="shared" si="21"/>
        <v>0.10224285614444655</v>
      </c>
      <c r="T28" s="38">
        <f t="shared" si="21"/>
        <v>8.1014771585332702E-4</v>
      </c>
      <c r="U28" s="65">
        <f t="shared" si="21"/>
        <v>8.5629562009300303E-2</v>
      </c>
      <c r="V28" s="38">
        <f t="shared" si="21"/>
        <v>3.5357726845051118E-2</v>
      </c>
      <c r="W28" s="65">
        <f t="shared" si="21"/>
        <v>0.10224285614444655</v>
      </c>
      <c r="X28" s="38">
        <f t="shared" si="21"/>
        <v>8.1014771585332702E-4</v>
      </c>
      <c r="Y28" s="65">
        <f t="shared" si="21"/>
        <v>6.9067793268882327E-3</v>
      </c>
      <c r="Z28" s="38">
        <f t="shared" si="21"/>
        <v>8.1014771585332702E-4</v>
      </c>
      <c r="AA28" s="65">
        <f t="shared" si="21"/>
        <v>8.1014771585332702E-4</v>
      </c>
      <c r="AB28" s="38">
        <f t="shared" si="21"/>
        <v>8.1014771585332702E-4</v>
      </c>
      <c r="AC28" s="65">
        <f t="shared" si="21"/>
        <v>8.1014771585332702E-4</v>
      </c>
      <c r="AD28" s="38">
        <f t="shared" si="21"/>
        <v>8.1014771585332702E-4</v>
      </c>
      <c r="AE28" s="65">
        <f t="shared" si="21"/>
        <v>8.1014771585332702E-4</v>
      </c>
      <c r="AF28" s="38">
        <f t="shared" si="21"/>
        <v>8.1014771585332702E-4</v>
      </c>
      <c r="AG28" s="65"/>
      <c r="AH28" s="38"/>
    </row>
  </sheetData>
  <mergeCells count="27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AB17:AF17"/>
    <mergeCell ref="AE4:AF4"/>
    <mergeCell ref="AG4:AH4"/>
    <mergeCell ref="S4:T4"/>
    <mergeCell ref="U4:V4"/>
    <mergeCell ref="W4:X4"/>
    <mergeCell ref="Y4:Z4"/>
    <mergeCell ref="AA4:AB4"/>
    <mergeCell ref="AC4:AD4"/>
    <mergeCell ref="Q4:R4"/>
  </mergeCells>
  <pageMargins left="0.7" right="0.7" top="0.75" bottom="0.75" header="0.3" footer="0.3"/>
  <pageSetup paperSize="9" scale="4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0BF6-1DDB-43A1-B2EA-7E2B90D4232C}">
  <sheetPr>
    <tabColor rgb="FF00B050"/>
  </sheetPr>
  <dimension ref="A1:AH28"/>
  <sheetViews>
    <sheetView zoomScale="60" zoomScaleNormal="60" workbookViewId="0">
      <selection activeCell="AG24" sqref="AG24:AH26"/>
    </sheetView>
  </sheetViews>
  <sheetFormatPr defaultRowHeight="15" x14ac:dyDescent="0.25"/>
  <cols>
    <col min="1" max="1" width="4.140625" customWidth="1"/>
    <col min="2" max="2" width="25.85546875" customWidth="1"/>
    <col min="3" max="3" width="9" customWidth="1"/>
    <col min="4" max="4" width="9.28515625" customWidth="1"/>
    <col min="5" max="8" width="7.7109375" customWidth="1"/>
    <col min="9" max="14" width="11.140625" bestFit="1" customWidth="1"/>
    <col min="15" max="15" width="13" bestFit="1" customWidth="1"/>
    <col min="16" max="16" width="11.140625" bestFit="1" customWidth="1"/>
    <col min="17" max="17" width="12" bestFit="1" customWidth="1"/>
    <col min="18" max="18" width="11.140625" bestFit="1" customWidth="1"/>
    <col min="19" max="19" width="13" bestFit="1" customWidth="1"/>
    <col min="20" max="20" width="11.140625" bestFit="1" customWidth="1"/>
    <col min="21" max="21" width="12" bestFit="1" customWidth="1"/>
    <col min="22" max="22" width="11.5703125" bestFit="1" customWidth="1"/>
    <col min="23" max="23" width="12" bestFit="1" customWidth="1"/>
    <col min="24" max="24" width="11.140625" bestFit="1" customWidth="1"/>
    <col min="25" max="25" width="12.5703125" bestFit="1" customWidth="1"/>
    <col min="26" max="32" width="11.140625" bestFit="1" customWidth="1"/>
    <col min="33" max="33" width="9.140625" bestFit="1" customWidth="1"/>
    <col min="34" max="34" width="13.7109375" bestFit="1" customWidth="1"/>
    <col min="35" max="35" width="7.7109375" customWidth="1"/>
  </cols>
  <sheetData>
    <row r="1" spans="1:34" ht="19.5" x14ac:dyDescent="0.25">
      <c r="A1" s="93" t="s">
        <v>72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18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20.25" customHeight="1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18.75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27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27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14.4</v>
      </c>
      <c r="G8" s="20">
        <f t="shared" ref="G8:G16" si="3">E8*F8</f>
        <v>13.722222222222221</v>
      </c>
      <c r="H8" s="20">
        <v>2</v>
      </c>
      <c r="I8" s="4"/>
      <c r="J8" s="5"/>
      <c r="K8" s="4"/>
      <c r="L8" s="5"/>
      <c r="M8" s="17"/>
      <c r="N8" s="10"/>
      <c r="O8" s="8">
        <f>G8*15*86.4</f>
        <v>17784</v>
      </c>
      <c r="P8" s="10"/>
      <c r="Q8" s="16"/>
      <c r="R8" s="10"/>
      <c r="S8" s="16"/>
      <c r="T8" s="10"/>
      <c r="U8" s="8">
        <f>G8*15*86.4</f>
        <v>17784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28.8</v>
      </c>
      <c r="AH8" s="59">
        <f>I8+J8+K8+L8+M8+N8+O8+P8+Q8+R8+S8+T8+U8+V8+W8+X8+Y8+Z8+AA8+AB8+AC8+AD8+AE8+AF8</f>
        <v>35568</v>
      </c>
    </row>
    <row r="9" spans="1:34" ht="34.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4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27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22.2</v>
      </c>
      <c r="G11" s="20">
        <f t="shared" si="3"/>
        <v>24.169907407407408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31324.2</v>
      </c>
      <c r="R11" s="10"/>
      <c r="S11" s="8">
        <f>G11*15*86.4</f>
        <v>31324.2</v>
      </c>
      <c r="T11" s="10"/>
      <c r="U11" s="8">
        <f>G11*15*86.4</f>
        <v>31324.2</v>
      </c>
      <c r="V11" s="10"/>
      <c r="W11" s="8">
        <f>G11*15*86.4</f>
        <v>31324.2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88.8</v>
      </c>
      <c r="AH11" s="59">
        <f t="shared" si="6"/>
        <v>125296.8</v>
      </c>
    </row>
    <row r="12" spans="1:34" ht="38.2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>
        <v>4.3499999999999996</v>
      </c>
      <c r="G12" s="20">
        <f t="shared" si="3"/>
        <v>4.1452546296296289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5372.25</v>
      </c>
      <c r="P12" s="10"/>
      <c r="Q12" s="8">
        <f>G12*15*86.4</f>
        <v>5372.25</v>
      </c>
      <c r="R12" s="10"/>
      <c r="S12" s="16"/>
      <c r="T12" s="10"/>
      <c r="U12" s="8">
        <f>G12*15*86.4</f>
        <v>5372.25</v>
      </c>
      <c r="V12" s="10"/>
      <c r="W12" s="8">
        <f>G12*15*86.4</f>
        <v>5372.25</v>
      </c>
      <c r="X12" s="10"/>
      <c r="Y12" s="8">
        <f>G12*15*86.4</f>
        <v>5372.25</v>
      </c>
      <c r="Z12" s="10"/>
      <c r="AA12" s="16"/>
      <c r="AB12" s="10"/>
      <c r="AC12" s="16"/>
      <c r="AD12" s="10"/>
      <c r="AE12" s="16"/>
      <c r="AF12" s="25"/>
      <c r="AG12" s="11">
        <f t="shared" si="5"/>
        <v>21.75</v>
      </c>
      <c r="AH12" s="59">
        <f t="shared" si="6"/>
        <v>26861.25</v>
      </c>
    </row>
    <row r="13" spans="1:34" ht="27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27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27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5.55</v>
      </c>
      <c r="G15" s="20">
        <f t="shared" si="3"/>
        <v>6.0424768518518519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7831.05</v>
      </c>
      <c r="P15" s="10"/>
      <c r="Q15" s="8">
        <f>G15*15*86.4</f>
        <v>7831.05</v>
      </c>
      <c r="R15" s="10"/>
      <c r="S15" s="8">
        <f>G15*15*86.4</f>
        <v>7831.05</v>
      </c>
      <c r="T15" s="10"/>
      <c r="U15" s="8">
        <f>G15*15*86.4</f>
        <v>7831.05</v>
      </c>
      <c r="V15" s="10"/>
      <c r="W15" s="8">
        <f>G15*15*86.4</f>
        <v>7831.05</v>
      </c>
      <c r="X15" s="10"/>
      <c r="Y15" s="8">
        <f>G15*15*86.4</f>
        <v>7831.05</v>
      </c>
      <c r="Z15" s="10"/>
      <c r="AA15" s="16"/>
      <c r="AB15" s="10"/>
      <c r="AC15" s="16"/>
      <c r="AD15" s="10"/>
      <c r="AE15" s="16"/>
      <c r="AF15" s="25"/>
      <c r="AG15" s="11">
        <f t="shared" si="5"/>
        <v>33.299999999999997</v>
      </c>
      <c r="AH15" s="59">
        <f t="shared" si="6"/>
        <v>46986.3</v>
      </c>
    </row>
    <row r="16" spans="1:34" ht="27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13.05</v>
      </c>
      <c r="G16" s="46">
        <f t="shared" si="3"/>
        <v>14.207986111111111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18413.550000000003</v>
      </c>
      <c r="R16" s="50"/>
      <c r="S16" s="52">
        <f>G16*15*86.4</f>
        <v>18413.550000000003</v>
      </c>
      <c r="T16" s="50"/>
      <c r="U16" s="51"/>
      <c r="V16" s="53">
        <f>G16*16*86.4</f>
        <v>19641.120000000003</v>
      </c>
      <c r="W16" s="52">
        <f>G16*15*86.4</f>
        <v>18413.550000000003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52.2</v>
      </c>
      <c r="AH16" s="60">
        <f t="shared" si="6"/>
        <v>74881.770000000019</v>
      </c>
    </row>
    <row r="17" spans="1:34" ht="60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27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30987.3</v>
      </c>
      <c r="P18" s="62">
        <f t="shared" si="7"/>
        <v>0</v>
      </c>
      <c r="Q18" s="62">
        <f t="shared" si="7"/>
        <v>62941.05</v>
      </c>
      <c r="R18" s="62">
        <f t="shared" si="7"/>
        <v>0</v>
      </c>
      <c r="S18" s="62">
        <f t="shared" si="7"/>
        <v>57568.800000000003</v>
      </c>
      <c r="T18" s="62">
        <f t="shared" si="7"/>
        <v>0</v>
      </c>
      <c r="U18" s="62">
        <f t="shared" si="7"/>
        <v>62311.5</v>
      </c>
      <c r="V18" s="62">
        <f t="shared" si="7"/>
        <v>19641.120000000003</v>
      </c>
      <c r="W18" s="62">
        <f t="shared" si="7"/>
        <v>62941.05</v>
      </c>
      <c r="X18" s="62">
        <f t="shared" si="7"/>
        <v>0</v>
      </c>
      <c r="Y18" s="62">
        <f t="shared" si="7"/>
        <v>13203.3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224.84999999999997</v>
      </c>
      <c r="AH18" s="61">
        <f>I18+J18+K18+L18+M18+N18+O18+P18+Q18+R18+S18+T18+U18+V18+W18+X18+Y18+Z18+AA18+AB18+AC18+AD18+AE18+AF18</f>
        <v>309594.12</v>
      </c>
    </row>
    <row r="19" spans="1:34" ht="34.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27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9.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27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6.7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8.7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54225.267081397491</v>
      </c>
      <c r="P27" s="7">
        <f t="shared" si="20"/>
        <v>0</v>
      </c>
      <c r="Q27" s="6">
        <f t="shared" si="20"/>
        <v>110141.74344436571</v>
      </c>
      <c r="R27" s="7">
        <f t="shared" si="20"/>
        <v>0</v>
      </c>
      <c r="S27" s="6">
        <f t="shared" si="20"/>
        <v>100740.74074074076</v>
      </c>
      <c r="T27" s="7">
        <f t="shared" si="20"/>
        <v>0</v>
      </c>
      <c r="U27" s="6">
        <f t="shared" si="20"/>
        <v>109040.08189621232</v>
      </c>
      <c r="V27" s="7">
        <f t="shared" si="20"/>
        <v>34370.37037037038</v>
      </c>
      <c r="W27" s="6">
        <f t="shared" si="20"/>
        <v>110141.74344436571</v>
      </c>
      <c r="X27" s="7">
        <f t="shared" si="20"/>
        <v>0</v>
      </c>
      <c r="Y27" s="6">
        <f t="shared" si="20"/>
        <v>23104.706407328664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541764.65338478109</v>
      </c>
    </row>
    <row r="28" spans="1:34" ht="45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4.1840483859103002E-2</v>
      </c>
      <c r="P28" s="38">
        <f t="shared" si="21"/>
        <v>0</v>
      </c>
      <c r="Q28" s="65">
        <f t="shared" si="21"/>
        <v>8.4985913151516754E-2</v>
      </c>
      <c r="R28" s="38">
        <f t="shared" si="21"/>
        <v>0</v>
      </c>
      <c r="S28" s="65">
        <f t="shared" si="21"/>
        <v>7.7732053040695026E-2</v>
      </c>
      <c r="T28" s="38">
        <f t="shared" si="21"/>
        <v>0</v>
      </c>
      <c r="U28" s="65">
        <f t="shared" si="21"/>
        <v>8.4135865660657658E-2</v>
      </c>
      <c r="V28" s="38">
        <f t="shared" si="21"/>
        <v>2.6520347508001835E-2</v>
      </c>
      <c r="W28" s="65">
        <f t="shared" si="21"/>
        <v>8.4985913151516754E-2</v>
      </c>
      <c r="X28" s="38">
        <f t="shared" si="21"/>
        <v>0</v>
      </c>
      <c r="Y28" s="65">
        <f t="shared" si="21"/>
        <v>1.782770556121039E-2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K4:L4"/>
    <mergeCell ref="M4:N4"/>
    <mergeCell ref="O4:P4"/>
    <mergeCell ref="AE4:AF4"/>
    <mergeCell ref="I17:N17"/>
    <mergeCell ref="Q4:R4"/>
    <mergeCell ref="Y4:Z4"/>
    <mergeCell ref="AA4:AB4"/>
    <mergeCell ref="AC4:AD4"/>
    <mergeCell ref="AB17:AF17"/>
    <mergeCell ref="O17:AA17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G4:AH4"/>
    <mergeCell ref="S4:T4"/>
    <mergeCell ref="U4:V4"/>
    <mergeCell ref="W4:X4"/>
  </mergeCells>
  <pageMargins left="0.7" right="0.7" top="0.75" bottom="0.75" header="0.3" footer="0.3"/>
  <pageSetup paperSize="9" scale="3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7E79A-087A-4998-BF6D-F84600515E44}">
  <sheetPr>
    <tabColor rgb="FF00B050"/>
  </sheetPr>
  <dimension ref="A1:AH28"/>
  <sheetViews>
    <sheetView zoomScale="70" zoomScaleNormal="70" workbookViewId="0">
      <selection activeCell="AG24" sqref="AG24:AH26"/>
    </sheetView>
  </sheetViews>
  <sheetFormatPr defaultRowHeight="15" x14ac:dyDescent="0.25"/>
  <cols>
    <col min="1" max="1" width="4.140625" customWidth="1"/>
    <col min="2" max="2" width="25.85546875" customWidth="1"/>
    <col min="3" max="3" width="9" customWidth="1"/>
    <col min="4" max="4" width="9.28515625" customWidth="1"/>
    <col min="5" max="8" width="7.7109375" customWidth="1"/>
    <col min="9" max="21" width="11.140625" bestFit="1" customWidth="1"/>
    <col min="22" max="22" width="14.85546875" bestFit="1" customWidth="1"/>
    <col min="23" max="32" width="11.140625" bestFit="1" customWidth="1"/>
    <col min="34" max="34" width="13.7109375" bestFit="1" customWidth="1"/>
  </cols>
  <sheetData>
    <row r="1" spans="1:34" ht="19.5" x14ac:dyDescent="0.25">
      <c r="A1" s="93" t="s">
        <v>73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18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18.75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18.75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/>
      <c r="G6" s="15">
        <f t="shared" si="0"/>
        <v>1</v>
      </c>
      <c r="H6" s="15">
        <f t="shared" si="0"/>
        <v>2</v>
      </c>
      <c r="I6" s="15">
        <f t="shared" si="0"/>
        <v>3</v>
      </c>
      <c r="J6" s="15">
        <f t="shared" si="0"/>
        <v>4</v>
      </c>
      <c r="K6" s="15">
        <f t="shared" si="0"/>
        <v>5</v>
      </c>
      <c r="L6" s="15">
        <f t="shared" si="0"/>
        <v>6</v>
      </c>
      <c r="M6" s="15">
        <f t="shared" si="0"/>
        <v>7</v>
      </c>
      <c r="N6" s="15">
        <f t="shared" si="0"/>
        <v>8</v>
      </c>
      <c r="O6" s="15">
        <f t="shared" si="0"/>
        <v>9</v>
      </c>
      <c r="P6" s="15">
        <f t="shared" si="0"/>
        <v>10</v>
      </c>
      <c r="Q6" s="15">
        <f t="shared" si="0"/>
        <v>11</v>
      </c>
      <c r="R6" s="15">
        <f t="shared" si="0"/>
        <v>12</v>
      </c>
      <c r="S6" s="15">
        <f t="shared" si="0"/>
        <v>13</v>
      </c>
      <c r="T6" s="15">
        <f t="shared" si="0"/>
        <v>14</v>
      </c>
      <c r="U6" s="15">
        <f t="shared" si="0"/>
        <v>15</v>
      </c>
      <c r="V6" s="15">
        <f t="shared" si="0"/>
        <v>16</v>
      </c>
      <c r="W6" s="15">
        <f t="shared" si="0"/>
        <v>17</v>
      </c>
      <c r="X6" s="15">
        <f t="shared" si="0"/>
        <v>18</v>
      </c>
      <c r="Y6" s="15">
        <f t="shared" si="0"/>
        <v>19</v>
      </c>
      <c r="Z6" s="15">
        <f t="shared" si="0"/>
        <v>20</v>
      </c>
      <c r="AA6" s="15">
        <f t="shared" si="0"/>
        <v>21</v>
      </c>
      <c r="AB6" s="15">
        <f t="shared" si="0"/>
        <v>22</v>
      </c>
      <c r="AC6" s="15">
        <f t="shared" si="0"/>
        <v>23</v>
      </c>
      <c r="AD6" s="15">
        <f t="shared" si="0"/>
        <v>24</v>
      </c>
      <c r="AE6" s="15">
        <f t="shared" si="0"/>
        <v>25</v>
      </c>
      <c r="AF6" s="15">
        <f t="shared" si="0"/>
        <v>26</v>
      </c>
      <c r="AG6" s="15">
        <f t="shared" si="0"/>
        <v>27</v>
      </c>
      <c r="AH6" s="15">
        <f t="shared" si="0"/>
        <v>28</v>
      </c>
    </row>
    <row r="7" spans="1:34" ht="33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3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0.25</v>
      </c>
      <c r="G8" s="20">
        <f t="shared" ref="G8:G16" si="3">E8*F8</f>
        <v>0.23823302469135801</v>
      </c>
      <c r="H8" s="20">
        <v>2</v>
      </c>
      <c r="I8" s="4"/>
      <c r="J8" s="5"/>
      <c r="K8" s="4"/>
      <c r="L8" s="5"/>
      <c r="M8" s="17"/>
      <c r="N8" s="10"/>
      <c r="O8" s="8">
        <f>G8*15*86.4</f>
        <v>308.75</v>
      </c>
      <c r="P8" s="10"/>
      <c r="Q8" s="16"/>
      <c r="R8" s="10"/>
      <c r="S8" s="16"/>
      <c r="T8" s="10"/>
      <c r="U8" s="8">
        <f>G8*15*86.4</f>
        <v>308.75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0.5</v>
      </c>
      <c r="AH8" s="59">
        <f>I8+J8+K8+L8+M8+N8+O8+P8+Q8+R8+S8+T8+U8+V8+W8+X8+Y8+Z8+AA8+AB8+AC8+AD8+AE8+AF8</f>
        <v>617.5</v>
      </c>
    </row>
    <row r="9" spans="1:34" ht="33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3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3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9.5399999999999991</v>
      </c>
      <c r="G11" s="20">
        <f t="shared" si="3"/>
        <v>10.386527777777777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13460.939999999999</v>
      </c>
      <c r="R11" s="10"/>
      <c r="S11" s="8">
        <f>G11*15*86.4</f>
        <v>13460.939999999999</v>
      </c>
      <c r="T11" s="10"/>
      <c r="U11" s="8">
        <f>G11*15*86.4</f>
        <v>13460.939999999999</v>
      </c>
      <c r="V11" s="10"/>
      <c r="W11" s="8">
        <f>G11*15*86.4</f>
        <v>13460.939999999999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38.159999999999997</v>
      </c>
      <c r="AH11" s="59">
        <f t="shared" si="6"/>
        <v>53843.759999999995</v>
      </c>
    </row>
    <row r="12" spans="1:34" ht="33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3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3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3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0.2</v>
      </c>
      <c r="G15" s="20">
        <f t="shared" si="3"/>
        <v>0.21774691358024692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282.20000000000005</v>
      </c>
      <c r="P15" s="10"/>
      <c r="Q15" s="8">
        <f>G15*15*86.4</f>
        <v>282.20000000000005</v>
      </c>
      <c r="R15" s="10"/>
      <c r="S15" s="8">
        <f>G15*15*86.4</f>
        <v>282.20000000000005</v>
      </c>
      <c r="T15" s="10"/>
      <c r="U15" s="8">
        <f>G15*15*86.4</f>
        <v>282.20000000000005</v>
      </c>
      <c r="V15" s="10"/>
      <c r="W15" s="8">
        <f>G15*15*86.4</f>
        <v>282.20000000000005</v>
      </c>
      <c r="X15" s="10"/>
      <c r="Y15" s="8">
        <f>G15*15*86.4</f>
        <v>282.20000000000005</v>
      </c>
      <c r="Z15" s="10"/>
      <c r="AA15" s="16"/>
      <c r="AB15" s="10"/>
      <c r="AC15" s="16"/>
      <c r="AD15" s="10"/>
      <c r="AE15" s="16"/>
      <c r="AF15" s="25"/>
      <c r="AG15" s="11">
        <f t="shared" si="5"/>
        <v>1.2000000000000002</v>
      </c>
      <c r="AH15" s="59">
        <f t="shared" si="6"/>
        <v>1693.2000000000003</v>
      </c>
    </row>
    <row r="16" spans="1:34" ht="33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4.9000000000000004</v>
      </c>
      <c r="G16" s="46">
        <f t="shared" si="3"/>
        <v>5.3347993827160494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6913.9</v>
      </c>
      <c r="R16" s="50"/>
      <c r="S16" s="52">
        <f>G16*15*86.4</f>
        <v>6913.9</v>
      </c>
      <c r="T16" s="50"/>
      <c r="U16" s="51"/>
      <c r="V16" s="53">
        <f>G16*16*86.4</f>
        <v>7374.8266666666668</v>
      </c>
      <c r="W16" s="52">
        <f>G16*15*86.4</f>
        <v>6913.9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19.600000000000001</v>
      </c>
      <c r="AH16" s="60">
        <f t="shared" si="6"/>
        <v>28116.526666666665</v>
      </c>
    </row>
    <row r="17" spans="1:34" ht="58.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3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590.95000000000005</v>
      </c>
      <c r="P18" s="62">
        <f t="shared" si="7"/>
        <v>0</v>
      </c>
      <c r="Q18" s="62">
        <f t="shared" si="7"/>
        <v>20657.04</v>
      </c>
      <c r="R18" s="62">
        <f t="shared" si="7"/>
        <v>0</v>
      </c>
      <c r="S18" s="62">
        <f t="shared" si="7"/>
        <v>20657.04</v>
      </c>
      <c r="T18" s="62">
        <f t="shared" si="7"/>
        <v>0</v>
      </c>
      <c r="U18" s="62">
        <f t="shared" si="7"/>
        <v>14051.89</v>
      </c>
      <c r="V18" s="62">
        <f t="shared" si="7"/>
        <v>7374.8266666666668</v>
      </c>
      <c r="W18" s="62">
        <f t="shared" si="7"/>
        <v>20657.04</v>
      </c>
      <c r="X18" s="62">
        <f t="shared" si="7"/>
        <v>0</v>
      </c>
      <c r="Y18" s="62">
        <f t="shared" si="7"/>
        <v>282.20000000000005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59.46</v>
      </c>
      <c r="AH18" s="61">
        <f>I18+J18+K18+L18+M18+N18+O18+P18+Q18+R18+S18+T18+U18+V18+W18+X18+Y18+Z18+AA18+AB18+AC18+AD18+AE18+AF18</f>
        <v>84270.986666666664</v>
      </c>
    </row>
    <row r="19" spans="1:34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0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0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0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1034.1146721964112</v>
      </c>
      <c r="P27" s="7">
        <f t="shared" si="20"/>
        <v>0</v>
      </c>
      <c r="Q27" s="6">
        <f t="shared" si="20"/>
        <v>36148.148148148153</v>
      </c>
      <c r="R27" s="7">
        <f t="shared" si="20"/>
        <v>0</v>
      </c>
      <c r="S27" s="6">
        <f t="shared" si="20"/>
        <v>36148.148148148153</v>
      </c>
      <c r="T27" s="7">
        <f t="shared" si="20"/>
        <v>0</v>
      </c>
      <c r="U27" s="6">
        <f t="shared" si="20"/>
        <v>24589.670227751969</v>
      </c>
      <c r="V27" s="7">
        <f t="shared" si="20"/>
        <v>12905.349794238686</v>
      </c>
      <c r="W27" s="6">
        <f t="shared" si="20"/>
        <v>36148.148148148153</v>
      </c>
      <c r="X27" s="7">
        <f t="shared" si="20"/>
        <v>0</v>
      </c>
      <c r="Y27" s="6">
        <f t="shared" si="20"/>
        <v>493.82716049382731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147467.40629912534</v>
      </c>
    </row>
    <row r="28" spans="1:34" ht="45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7.9792798780587283E-4</v>
      </c>
      <c r="P28" s="38">
        <f t="shared" si="21"/>
        <v>0</v>
      </c>
      <c r="Q28" s="65">
        <f t="shared" si="21"/>
        <v>2.7892089620484686E-2</v>
      </c>
      <c r="R28" s="38">
        <f t="shared" si="21"/>
        <v>0</v>
      </c>
      <c r="S28" s="65">
        <f t="shared" si="21"/>
        <v>2.7892089620484686E-2</v>
      </c>
      <c r="T28" s="38">
        <f t="shared" si="21"/>
        <v>0</v>
      </c>
      <c r="U28" s="65">
        <f t="shared" si="21"/>
        <v>1.897351097820368E-2</v>
      </c>
      <c r="V28" s="38">
        <f t="shared" si="21"/>
        <v>9.9578316313570104E-3</v>
      </c>
      <c r="W28" s="65">
        <f t="shared" si="21"/>
        <v>2.7892089620484686E-2</v>
      </c>
      <c r="X28" s="38">
        <f t="shared" si="21"/>
        <v>0</v>
      </c>
      <c r="Y28" s="65">
        <f t="shared" si="21"/>
        <v>3.8103947568968156E-4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B17:AF17"/>
    <mergeCell ref="O17:AA1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F0D64-4EE9-4AB3-9585-1573BE8D8E24}">
  <sheetPr>
    <tabColor rgb="FF00B050"/>
  </sheetPr>
  <dimension ref="A1:AH28"/>
  <sheetViews>
    <sheetView zoomScale="70" zoomScaleNormal="70" workbookViewId="0">
      <selection activeCell="AG24" sqref="AG24:AH26"/>
    </sheetView>
  </sheetViews>
  <sheetFormatPr defaultRowHeight="15" x14ac:dyDescent="0.25"/>
  <cols>
    <col min="1" max="1" width="4.140625" customWidth="1"/>
    <col min="2" max="2" width="25.85546875" customWidth="1"/>
    <col min="3" max="3" width="9" customWidth="1"/>
    <col min="4" max="4" width="9.28515625" customWidth="1"/>
    <col min="5" max="8" width="7.7109375" customWidth="1"/>
    <col min="9" max="21" width="11.140625" bestFit="1" customWidth="1"/>
    <col min="22" max="22" width="14.85546875" bestFit="1" customWidth="1"/>
    <col min="23" max="32" width="11.140625" bestFit="1" customWidth="1"/>
    <col min="34" max="34" width="13.7109375" bestFit="1" customWidth="1"/>
  </cols>
  <sheetData>
    <row r="1" spans="1:34" ht="19.5" x14ac:dyDescent="0.25">
      <c r="A1" s="93" t="s">
        <v>74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18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18.75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18.75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/>
      <c r="G6" s="15">
        <f t="shared" si="0"/>
        <v>1</v>
      </c>
      <c r="H6" s="15">
        <f t="shared" si="0"/>
        <v>2</v>
      </c>
      <c r="I6" s="15">
        <f t="shared" si="0"/>
        <v>3</v>
      </c>
      <c r="J6" s="15">
        <f t="shared" si="0"/>
        <v>4</v>
      </c>
      <c r="K6" s="15">
        <f t="shared" si="0"/>
        <v>5</v>
      </c>
      <c r="L6" s="15">
        <f t="shared" si="0"/>
        <v>6</v>
      </c>
      <c r="M6" s="15">
        <f t="shared" si="0"/>
        <v>7</v>
      </c>
      <c r="N6" s="15">
        <f t="shared" si="0"/>
        <v>8</v>
      </c>
      <c r="O6" s="15">
        <f t="shared" si="0"/>
        <v>9</v>
      </c>
      <c r="P6" s="15">
        <f t="shared" si="0"/>
        <v>10</v>
      </c>
      <c r="Q6" s="15">
        <f t="shared" si="0"/>
        <v>11</v>
      </c>
      <c r="R6" s="15">
        <f t="shared" si="0"/>
        <v>12</v>
      </c>
      <c r="S6" s="15">
        <f t="shared" si="0"/>
        <v>13</v>
      </c>
      <c r="T6" s="15">
        <f t="shared" si="0"/>
        <v>14</v>
      </c>
      <c r="U6" s="15">
        <f t="shared" si="0"/>
        <v>15</v>
      </c>
      <c r="V6" s="15">
        <f t="shared" si="0"/>
        <v>16</v>
      </c>
      <c r="W6" s="15">
        <f t="shared" si="0"/>
        <v>17</v>
      </c>
      <c r="X6" s="15">
        <f t="shared" si="0"/>
        <v>18</v>
      </c>
      <c r="Y6" s="15">
        <f t="shared" si="0"/>
        <v>19</v>
      </c>
      <c r="Z6" s="15">
        <f t="shared" si="0"/>
        <v>20</v>
      </c>
      <c r="AA6" s="15">
        <f t="shared" si="0"/>
        <v>21</v>
      </c>
      <c r="AB6" s="15">
        <f t="shared" si="0"/>
        <v>22</v>
      </c>
      <c r="AC6" s="15">
        <f t="shared" si="0"/>
        <v>23</v>
      </c>
      <c r="AD6" s="15">
        <f t="shared" si="0"/>
        <v>24</v>
      </c>
      <c r="AE6" s="15">
        <f t="shared" si="0"/>
        <v>25</v>
      </c>
      <c r="AF6" s="15">
        <f t="shared" si="0"/>
        <v>26</v>
      </c>
      <c r="AG6" s="15">
        <f t="shared" si="0"/>
        <v>27</v>
      </c>
      <c r="AH6" s="15">
        <f t="shared" si="0"/>
        <v>28</v>
      </c>
    </row>
    <row r="7" spans="1:34" ht="30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0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/>
      <c r="G8" s="20">
        <f t="shared" ref="G8:G16" si="3">E8*F8</f>
        <v>0</v>
      </c>
      <c r="H8" s="20">
        <v>2</v>
      </c>
      <c r="I8" s="4"/>
      <c r="J8" s="5"/>
      <c r="K8" s="4"/>
      <c r="L8" s="5"/>
      <c r="M8" s="17"/>
      <c r="N8" s="10"/>
      <c r="O8" s="8">
        <f>G8*15*86.4</f>
        <v>0</v>
      </c>
      <c r="P8" s="10"/>
      <c r="Q8" s="16"/>
      <c r="R8" s="10"/>
      <c r="S8" s="16"/>
      <c r="T8" s="10"/>
      <c r="U8" s="8">
        <f>G8*15*86.4</f>
        <v>0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0</v>
      </c>
      <c r="AH8" s="59">
        <f>I8+J8+K8+L8+M8+N8+O8+P8+Q8+R8+S8+T8+U8+V8+W8+X8+Y8+Z8+AA8+AB8+AC8+AD8+AE8+AF8</f>
        <v>0</v>
      </c>
    </row>
    <row r="9" spans="1:34" ht="30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0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0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/>
      <c r="G11" s="20">
        <f t="shared" si="3"/>
        <v>0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0</v>
      </c>
      <c r="R11" s="10"/>
      <c r="S11" s="8">
        <f>G11*15*86.4</f>
        <v>0</v>
      </c>
      <c r="T11" s="10"/>
      <c r="U11" s="8">
        <f>G11*15*86.4</f>
        <v>0</v>
      </c>
      <c r="V11" s="10"/>
      <c r="W11" s="8">
        <f>G11*15*86.4</f>
        <v>0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0</v>
      </c>
      <c r="AH11" s="59">
        <f t="shared" si="6"/>
        <v>0</v>
      </c>
    </row>
    <row r="12" spans="1:34" ht="30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0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0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0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0.6</v>
      </c>
      <c r="G15" s="20">
        <f t="shared" si="3"/>
        <v>0.65324074074074068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846.6</v>
      </c>
      <c r="P15" s="10"/>
      <c r="Q15" s="8">
        <f>G15*15*86.4</f>
        <v>846.6</v>
      </c>
      <c r="R15" s="10"/>
      <c r="S15" s="8">
        <f>G15*15*86.4</f>
        <v>846.6</v>
      </c>
      <c r="T15" s="10"/>
      <c r="U15" s="8">
        <f>G15*15*86.4</f>
        <v>846.6</v>
      </c>
      <c r="V15" s="10"/>
      <c r="W15" s="8">
        <f>G15*15*86.4</f>
        <v>846.6</v>
      </c>
      <c r="X15" s="10"/>
      <c r="Y15" s="8">
        <f>G15*15*86.4</f>
        <v>846.6</v>
      </c>
      <c r="Z15" s="10"/>
      <c r="AA15" s="16"/>
      <c r="AB15" s="10"/>
      <c r="AC15" s="16"/>
      <c r="AD15" s="10"/>
      <c r="AE15" s="16"/>
      <c r="AF15" s="25"/>
      <c r="AG15" s="11">
        <f t="shared" si="5"/>
        <v>3.5999999999999996</v>
      </c>
      <c r="AH15" s="59">
        <f t="shared" si="6"/>
        <v>5079.6000000000004</v>
      </c>
    </row>
    <row r="16" spans="1:34" ht="30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2.65</v>
      </c>
      <c r="G16" s="46">
        <f t="shared" si="3"/>
        <v>2.8851466049382717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3739.1500000000005</v>
      </c>
      <c r="R16" s="50"/>
      <c r="S16" s="52">
        <f>G16*15*86.4</f>
        <v>3739.1500000000005</v>
      </c>
      <c r="T16" s="50"/>
      <c r="U16" s="51"/>
      <c r="V16" s="53">
        <f>G16*16*86.4</f>
        <v>3988.4266666666672</v>
      </c>
      <c r="W16" s="52">
        <f>G16*15*86.4</f>
        <v>3739.1500000000005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10.6</v>
      </c>
      <c r="AH16" s="60">
        <f t="shared" si="6"/>
        <v>15205.876666666671</v>
      </c>
    </row>
    <row r="17" spans="1:34" ht="54.7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3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20184</v>
      </c>
      <c r="J18" s="62">
        <f t="shared" ref="J18:AF18" si="7">J7+J8+J9+J10+J11+J12+J13+J14+J15+J16+J24+J25+J26</f>
        <v>20184</v>
      </c>
      <c r="K18" s="62">
        <f t="shared" si="7"/>
        <v>708</v>
      </c>
      <c r="L18" s="62">
        <f t="shared" si="7"/>
        <v>708</v>
      </c>
      <c r="M18" s="62">
        <f t="shared" si="7"/>
        <v>708</v>
      </c>
      <c r="N18" s="62">
        <f t="shared" si="7"/>
        <v>708</v>
      </c>
      <c r="O18" s="62">
        <f t="shared" si="7"/>
        <v>1554.6</v>
      </c>
      <c r="P18" s="62">
        <f t="shared" si="7"/>
        <v>708</v>
      </c>
      <c r="Q18" s="62">
        <f t="shared" si="7"/>
        <v>5293.7500000000009</v>
      </c>
      <c r="R18" s="62">
        <f t="shared" si="7"/>
        <v>708</v>
      </c>
      <c r="S18" s="62">
        <f t="shared" si="7"/>
        <v>5293.7500000000009</v>
      </c>
      <c r="T18" s="62">
        <f t="shared" si="7"/>
        <v>708</v>
      </c>
      <c r="U18" s="62">
        <f t="shared" si="7"/>
        <v>1554.6</v>
      </c>
      <c r="V18" s="62">
        <f t="shared" si="7"/>
        <v>4696.4266666666672</v>
      </c>
      <c r="W18" s="62">
        <f t="shared" si="7"/>
        <v>5293.7500000000009</v>
      </c>
      <c r="X18" s="62">
        <f t="shared" si="7"/>
        <v>708</v>
      </c>
      <c r="Y18" s="62">
        <f t="shared" si="7"/>
        <v>1554.6</v>
      </c>
      <c r="Z18" s="62">
        <f t="shared" si="7"/>
        <v>708</v>
      </c>
      <c r="AA18" s="62">
        <f t="shared" si="7"/>
        <v>708</v>
      </c>
      <c r="AB18" s="62">
        <f t="shared" si="7"/>
        <v>708</v>
      </c>
      <c r="AC18" s="62">
        <f t="shared" si="7"/>
        <v>708</v>
      </c>
      <c r="AD18" s="62">
        <f t="shared" si="7"/>
        <v>708</v>
      </c>
      <c r="AE18" s="62">
        <f t="shared" si="7"/>
        <v>708</v>
      </c>
      <c r="AF18" s="62">
        <f t="shared" si="7"/>
        <v>708</v>
      </c>
      <c r="AG18" s="62">
        <f>AG7+AG8+AG9+AG10+AG11+AG12+AG13+AG14+AG15+AG16</f>
        <v>14.2</v>
      </c>
      <c r="AH18" s="61">
        <f>I18+J18+K18+L18+M18+N18+O18+P18+Q18+R18+S18+T18+U18+V18+W18+X18+Y18+Z18+AA18+AB18+AC18+AD18+AE18+AF18</f>
        <v>76229.476666666669</v>
      </c>
    </row>
    <row r="19" spans="1:34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0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0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0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3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20184</v>
      </c>
      <c r="J24" s="11">
        <v>20184</v>
      </c>
      <c r="K24" s="11">
        <v>708</v>
      </c>
      <c r="L24" s="11">
        <v>708</v>
      </c>
      <c r="M24" s="11">
        <v>708</v>
      </c>
      <c r="N24" s="11">
        <v>708</v>
      </c>
      <c r="O24" s="11">
        <v>708</v>
      </c>
      <c r="P24" s="11">
        <v>708</v>
      </c>
      <c r="Q24" s="11">
        <v>708</v>
      </c>
      <c r="R24" s="11">
        <v>708</v>
      </c>
      <c r="S24" s="11">
        <v>708</v>
      </c>
      <c r="T24" s="11">
        <v>708</v>
      </c>
      <c r="U24" s="11">
        <v>708</v>
      </c>
      <c r="V24" s="11">
        <v>708</v>
      </c>
      <c r="W24" s="11">
        <v>708</v>
      </c>
      <c r="X24" s="11">
        <v>708</v>
      </c>
      <c r="Y24" s="11">
        <v>708</v>
      </c>
      <c r="Z24" s="11">
        <v>708</v>
      </c>
      <c r="AA24" s="11">
        <v>708</v>
      </c>
      <c r="AB24" s="11">
        <v>708</v>
      </c>
      <c r="AC24" s="11">
        <v>708</v>
      </c>
      <c r="AD24" s="11">
        <v>708</v>
      </c>
      <c r="AE24" s="11">
        <v>708</v>
      </c>
      <c r="AF24" s="11">
        <v>708</v>
      </c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35320.366433052477</v>
      </c>
      <c r="J27" s="7">
        <f>J18/J23</f>
        <v>35320.366433052477</v>
      </c>
      <c r="K27" s="6">
        <f t="shared" ref="K27:AE27" si="20">K18/K23</f>
        <v>1238.9426989001761</v>
      </c>
      <c r="L27" s="7">
        <f t="shared" si="20"/>
        <v>1238.9426989001761</v>
      </c>
      <c r="M27" s="6">
        <f t="shared" si="20"/>
        <v>1238.9426989001761</v>
      </c>
      <c r="N27" s="7">
        <f t="shared" si="20"/>
        <v>1238.9426989001761</v>
      </c>
      <c r="O27" s="6">
        <f>O18/O23</f>
        <v>2720.4241803816576</v>
      </c>
      <c r="P27" s="7">
        <f t="shared" si="20"/>
        <v>1238.9426989001761</v>
      </c>
      <c r="Q27" s="6">
        <f t="shared" si="20"/>
        <v>9263.6340569248696</v>
      </c>
      <c r="R27" s="7">
        <f t="shared" si="20"/>
        <v>1238.9426989001761</v>
      </c>
      <c r="S27" s="6">
        <f t="shared" si="20"/>
        <v>9263.6340569248696</v>
      </c>
      <c r="T27" s="7">
        <f t="shared" si="20"/>
        <v>1238.9426989001761</v>
      </c>
      <c r="U27" s="6">
        <f t="shared" si="20"/>
        <v>2720.4241803816576</v>
      </c>
      <c r="V27" s="7">
        <f t="shared" si="20"/>
        <v>8218.3665672129355</v>
      </c>
      <c r="W27" s="6">
        <f t="shared" si="20"/>
        <v>9263.6340569248696</v>
      </c>
      <c r="X27" s="7">
        <f t="shared" si="20"/>
        <v>1238.9426989001761</v>
      </c>
      <c r="Y27" s="6">
        <f t="shared" si="20"/>
        <v>2720.4241803816576</v>
      </c>
      <c r="Z27" s="7">
        <f t="shared" si="20"/>
        <v>1238.9426989001761</v>
      </c>
      <c r="AA27" s="6">
        <f t="shared" si="20"/>
        <v>1238.9426989001761</v>
      </c>
      <c r="AB27" s="7">
        <f t="shared" si="20"/>
        <v>1238.9426989001761</v>
      </c>
      <c r="AC27" s="6">
        <f t="shared" si="20"/>
        <v>1238.9426989001761</v>
      </c>
      <c r="AD27" s="7">
        <f t="shared" si="20"/>
        <v>1238.9426989001761</v>
      </c>
      <c r="AE27" s="6">
        <f t="shared" si="20"/>
        <v>1238.9426989001761</v>
      </c>
      <c r="AF27" s="7">
        <f>AF18/AF23</f>
        <v>1238.9426989001761</v>
      </c>
      <c r="AG27" s="6"/>
      <c r="AH27" s="7">
        <f>I27+J27+K27+L27+M27+N27+O27+P27+Q27+R27+S27+T27+U27+V27+W27+X27+Y27+Z27+AA27+AB27+AC27+AD27+AE27+AF27</f>
        <v>133395.41462874017</v>
      </c>
    </row>
    <row r="28" spans="1:34" ht="45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2.7253369161305923E-2</v>
      </c>
      <c r="J28" s="38">
        <f>J27/(15*86400)</f>
        <v>2.7253369161305923E-2</v>
      </c>
      <c r="K28" s="65">
        <f t="shared" ref="K28:AF28" si="21">K27/(15*86400)</f>
        <v>9.5597430470692598E-4</v>
      </c>
      <c r="L28" s="38">
        <f t="shared" si="21"/>
        <v>9.5597430470692598E-4</v>
      </c>
      <c r="M28" s="65">
        <f t="shared" si="21"/>
        <v>9.5597430470692598E-4</v>
      </c>
      <c r="N28" s="38">
        <f t="shared" si="21"/>
        <v>9.5597430470692598E-4</v>
      </c>
      <c r="O28" s="65">
        <f t="shared" si="21"/>
        <v>2.0990927317759704E-3</v>
      </c>
      <c r="P28" s="38">
        <f t="shared" si="21"/>
        <v>9.5597430470692598E-4</v>
      </c>
      <c r="Q28" s="65">
        <f t="shared" si="21"/>
        <v>7.1478657846642509E-3</v>
      </c>
      <c r="R28" s="38">
        <f t="shared" si="21"/>
        <v>9.5597430470692598E-4</v>
      </c>
      <c r="S28" s="65">
        <f t="shared" si="21"/>
        <v>7.1478657846642509E-3</v>
      </c>
      <c r="T28" s="38">
        <f t="shared" si="21"/>
        <v>9.5597430470692598E-4</v>
      </c>
      <c r="U28" s="65">
        <f t="shared" si="21"/>
        <v>2.0990927317759704E-3</v>
      </c>
      <c r="V28" s="38">
        <f t="shared" si="21"/>
        <v>6.341332227787759E-3</v>
      </c>
      <c r="W28" s="65">
        <f t="shared" si="21"/>
        <v>7.1478657846642509E-3</v>
      </c>
      <c r="X28" s="38">
        <f t="shared" si="21"/>
        <v>9.5597430470692598E-4</v>
      </c>
      <c r="Y28" s="65">
        <f t="shared" si="21"/>
        <v>2.0990927317759704E-3</v>
      </c>
      <c r="Z28" s="38">
        <f t="shared" si="21"/>
        <v>9.5597430470692598E-4</v>
      </c>
      <c r="AA28" s="65">
        <f t="shared" si="21"/>
        <v>9.5597430470692598E-4</v>
      </c>
      <c r="AB28" s="38">
        <f t="shared" si="21"/>
        <v>9.5597430470692598E-4</v>
      </c>
      <c r="AC28" s="65">
        <f t="shared" si="21"/>
        <v>9.5597430470692598E-4</v>
      </c>
      <c r="AD28" s="38">
        <f t="shared" si="21"/>
        <v>9.5597430470692598E-4</v>
      </c>
      <c r="AE28" s="65">
        <f t="shared" si="21"/>
        <v>9.5597430470692598E-4</v>
      </c>
      <c r="AF28" s="38">
        <f t="shared" si="21"/>
        <v>9.5597430470692598E-4</v>
      </c>
      <c r="AG28" s="65"/>
      <c r="AH28" s="38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N17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O17:AA17"/>
    <mergeCell ref="AB17:AF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7B40-377A-4200-A4A7-B51B2D88028A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2.5703125" style="3" bestFit="1" customWidth="1"/>
    <col min="11" max="12" width="11.140625" style="3" bestFit="1" customWidth="1"/>
    <col min="13" max="16" width="11.140625" style="1" bestFit="1" customWidth="1"/>
    <col min="17" max="17" width="12.5703125" style="1" bestFit="1" customWidth="1"/>
    <col min="18" max="18" width="11.140625" style="1" bestFit="1" customWidth="1"/>
    <col min="19" max="19" width="12.5703125" style="1" bestFit="1" customWidth="1"/>
    <col min="20" max="20" width="11.140625" style="1" bestFit="1" customWidth="1"/>
    <col min="21" max="21" width="13" style="1" bestFit="1" customWidth="1"/>
    <col min="22" max="22" width="14.7109375" style="1" bestFit="1" customWidth="1"/>
    <col min="23" max="23" width="12.5703125" style="1" bestFit="1" customWidth="1"/>
    <col min="24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7" customHeight="1" x14ac:dyDescent="0.25">
      <c r="A1" s="93" t="s">
        <v>54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27" customHeight="1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27" customHeight="1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66.75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2.25" customHeight="1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0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0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0.93</v>
      </c>
      <c r="G8" s="20">
        <f t="shared" ref="G8:G16" si="3">E8*F8</f>
        <v>0.8862268518518519</v>
      </c>
      <c r="H8" s="20">
        <v>2</v>
      </c>
      <c r="I8" s="4"/>
      <c r="J8" s="5"/>
      <c r="K8" s="4"/>
      <c r="L8" s="5"/>
      <c r="M8" s="17"/>
      <c r="N8" s="10"/>
      <c r="O8" s="8">
        <f>G8*15*86.4</f>
        <v>1148.5500000000002</v>
      </c>
      <c r="P8" s="10"/>
      <c r="Q8" s="16"/>
      <c r="R8" s="10"/>
      <c r="S8" s="16"/>
      <c r="T8" s="10"/>
      <c r="U8" s="8">
        <f>G8*15*86.4</f>
        <v>1148.5500000000002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1.86</v>
      </c>
      <c r="AH8" s="59">
        <f>I8+J8+K8+L8+M8+N8+O8+P8+Q8+R8+S8+T8+U8+V8+W8+X8+Y8+Z8+AA8+AB8+AC8+AD8+AE8+AF8</f>
        <v>2297.1000000000004</v>
      </c>
    </row>
    <row r="9" spans="1:34" ht="30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0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0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29.55</v>
      </c>
      <c r="G11" s="20">
        <f t="shared" si="3"/>
        <v>32.172106481481485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41695.05000000001</v>
      </c>
      <c r="R11" s="10"/>
      <c r="S11" s="8">
        <f>G11*15*86.4</f>
        <v>41695.05000000001</v>
      </c>
      <c r="T11" s="10"/>
      <c r="U11" s="8">
        <f>G11*15*86.4</f>
        <v>41695.05000000001</v>
      </c>
      <c r="V11" s="10"/>
      <c r="W11" s="8">
        <f>G11*15*86.4</f>
        <v>41695.05000000001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118.2</v>
      </c>
      <c r="AH11" s="59">
        <f t="shared" si="6"/>
        <v>166780.20000000004</v>
      </c>
    </row>
    <row r="12" spans="1:34" ht="30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0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0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0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/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0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40.22</v>
      </c>
      <c r="G16" s="46">
        <f t="shared" si="3"/>
        <v>43.788904320987655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56750.420000000006</v>
      </c>
      <c r="R16" s="50"/>
      <c r="S16" s="52">
        <f>G16*15*86.4</f>
        <v>56750.420000000006</v>
      </c>
      <c r="T16" s="50"/>
      <c r="U16" s="51"/>
      <c r="V16" s="53">
        <f>G16*16*86.4</f>
        <v>60533.78133333334</v>
      </c>
      <c r="W16" s="52">
        <f>G16*15*86.4</f>
        <v>56750.420000000006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160.88</v>
      </c>
      <c r="AH16" s="60">
        <f t="shared" si="6"/>
        <v>230785.04133333336</v>
      </c>
    </row>
    <row r="17" spans="1:34" ht="63.7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7.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24178</v>
      </c>
      <c r="J18" s="62">
        <f t="shared" ref="J18:AF18" si="7">J7+J8+J9+J10+J11+J12+J13+J14+J15+J16+J24+J25+J26</f>
        <v>24178</v>
      </c>
      <c r="K18" s="62">
        <f t="shared" si="7"/>
        <v>846</v>
      </c>
      <c r="L18" s="62">
        <f t="shared" si="7"/>
        <v>846</v>
      </c>
      <c r="M18" s="62">
        <f t="shared" si="7"/>
        <v>846</v>
      </c>
      <c r="N18" s="62">
        <f t="shared" si="7"/>
        <v>846</v>
      </c>
      <c r="O18" s="62">
        <f t="shared" si="7"/>
        <v>1994.5500000000002</v>
      </c>
      <c r="P18" s="62">
        <f t="shared" si="7"/>
        <v>846</v>
      </c>
      <c r="Q18" s="62">
        <f t="shared" si="7"/>
        <v>99291.470000000016</v>
      </c>
      <c r="R18" s="62">
        <f t="shared" si="7"/>
        <v>846</v>
      </c>
      <c r="S18" s="62">
        <f t="shared" si="7"/>
        <v>99291.470000000016</v>
      </c>
      <c r="T18" s="62">
        <f t="shared" si="7"/>
        <v>846</v>
      </c>
      <c r="U18" s="62">
        <f t="shared" si="7"/>
        <v>43689.600000000013</v>
      </c>
      <c r="V18" s="62">
        <f t="shared" si="7"/>
        <v>61379.78133333334</v>
      </c>
      <c r="W18" s="62">
        <f t="shared" si="7"/>
        <v>99291.470000000016</v>
      </c>
      <c r="X18" s="62">
        <f t="shared" si="7"/>
        <v>846</v>
      </c>
      <c r="Y18" s="62">
        <f t="shared" si="7"/>
        <v>846</v>
      </c>
      <c r="Z18" s="62">
        <f t="shared" si="7"/>
        <v>846</v>
      </c>
      <c r="AA18" s="62">
        <f t="shared" si="7"/>
        <v>846</v>
      </c>
      <c r="AB18" s="62">
        <f t="shared" si="7"/>
        <v>846</v>
      </c>
      <c r="AC18" s="62">
        <f t="shared" si="7"/>
        <v>846</v>
      </c>
      <c r="AD18" s="62">
        <f t="shared" si="7"/>
        <v>846</v>
      </c>
      <c r="AE18" s="62">
        <f t="shared" si="7"/>
        <v>846</v>
      </c>
      <c r="AF18" s="62">
        <f t="shared" si="7"/>
        <v>846</v>
      </c>
      <c r="AG18" s="62">
        <f>AG7+AG8+AG9+AG10+AG11+AG12+AG13+AG14+AG15+AG16</f>
        <v>280.94</v>
      </c>
      <c r="AH18" s="61">
        <f>I18+J18+K18+L18+M18+N18+O18+P18+Q18+R18+S18+T18+U18+V18+W18+X18+Y18+Z18+AA18+AB18+AC18+AD18+AE18+AF18</f>
        <v>466830.34133333346</v>
      </c>
    </row>
    <row r="19" spans="1:34" ht="37.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7.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7.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7.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7.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7.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24178</v>
      </c>
      <c r="J24" s="11">
        <v>24178</v>
      </c>
      <c r="K24" s="11">
        <v>846</v>
      </c>
      <c r="L24" s="11">
        <v>846</v>
      </c>
      <c r="M24" s="11">
        <v>846</v>
      </c>
      <c r="N24" s="11">
        <v>846</v>
      </c>
      <c r="O24" s="11">
        <v>846</v>
      </c>
      <c r="P24" s="11">
        <v>846</v>
      </c>
      <c r="Q24" s="11">
        <v>846</v>
      </c>
      <c r="R24" s="11">
        <v>846</v>
      </c>
      <c r="S24" s="11">
        <v>846</v>
      </c>
      <c r="T24" s="11">
        <v>846</v>
      </c>
      <c r="U24" s="11">
        <v>846</v>
      </c>
      <c r="V24" s="11">
        <v>846</v>
      </c>
      <c r="W24" s="11">
        <v>846</v>
      </c>
      <c r="X24" s="11">
        <v>846</v>
      </c>
      <c r="Y24" s="11">
        <v>846</v>
      </c>
      <c r="Z24" s="11">
        <v>846</v>
      </c>
      <c r="AA24" s="11">
        <v>846</v>
      </c>
      <c r="AB24" s="11">
        <v>846</v>
      </c>
      <c r="AC24" s="11">
        <v>846</v>
      </c>
      <c r="AD24" s="11">
        <v>846</v>
      </c>
      <c r="AE24" s="11">
        <v>846</v>
      </c>
      <c r="AF24" s="11">
        <v>846</v>
      </c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42309.543183627764</v>
      </c>
      <c r="J27" s="7">
        <f>J18/J23</f>
        <v>42309.543183627764</v>
      </c>
      <c r="K27" s="6">
        <f t="shared" ref="K27:AE27" si="20">K18/K23</f>
        <v>1480.4315300417356</v>
      </c>
      <c r="L27" s="7">
        <f t="shared" si="20"/>
        <v>1480.4315300417356</v>
      </c>
      <c r="M27" s="6">
        <f t="shared" si="20"/>
        <v>1480.4315300417356</v>
      </c>
      <c r="N27" s="7">
        <f t="shared" si="20"/>
        <v>1480.4315300417356</v>
      </c>
      <c r="O27" s="6">
        <f>O18/O23</f>
        <v>3490.3010735753478</v>
      </c>
      <c r="P27" s="7">
        <f t="shared" si="20"/>
        <v>1480.4315300417356</v>
      </c>
      <c r="Q27" s="6">
        <f t="shared" si="20"/>
        <v>173752.0364683134</v>
      </c>
      <c r="R27" s="7">
        <f t="shared" si="20"/>
        <v>1480.4315300417356</v>
      </c>
      <c r="S27" s="6">
        <f t="shared" si="20"/>
        <v>173752.0364683134</v>
      </c>
      <c r="T27" s="7">
        <f t="shared" si="20"/>
        <v>1480.4315300417356</v>
      </c>
      <c r="U27" s="6">
        <f t="shared" si="20"/>
        <v>76453.264036538341</v>
      </c>
      <c r="V27" s="7">
        <f t="shared" si="20"/>
        <v>107409.64963703764</v>
      </c>
      <c r="W27" s="6">
        <f t="shared" si="20"/>
        <v>173752.0364683134</v>
      </c>
      <c r="X27" s="7">
        <f t="shared" si="20"/>
        <v>1480.4315300417356</v>
      </c>
      <c r="Y27" s="6">
        <f t="shared" si="20"/>
        <v>1480.4315300417356</v>
      </c>
      <c r="Z27" s="7">
        <f t="shared" si="20"/>
        <v>1480.4315300417356</v>
      </c>
      <c r="AA27" s="6">
        <f t="shared" si="20"/>
        <v>1480.4315300417356</v>
      </c>
      <c r="AB27" s="7">
        <f t="shared" si="20"/>
        <v>1480.4315300417356</v>
      </c>
      <c r="AC27" s="6">
        <f t="shared" si="20"/>
        <v>1480.4315300417356</v>
      </c>
      <c r="AD27" s="7">
        <f t="shared" si="20"/>
        <v>1480.4315300417356</v>
      </c>
      <c r="AE27" s="6">
        <f t="shared" si="20"/>
        <v>1480.4315300417356</v>
      </c>
      <c r="AF27" s="7">
        <f>AF18/AF23</f>
        <v>1480.4315300417356</v>
      </c>
      <c r="AG27" s="6"/>
      <c r="AH27" s="7">
        <f>I27+J27+K27+L27+M27+N27+O27+P27+Q27+R27+S27+T27+U27+V27+W27+X27+Y27+Z27+AA27+AB27+AC27+AD27+AE27+AF27</f>
        <v>816915.31500001485</v>
      </c>
    </row>
    <row r="28" spans="1:34" ht="30" x14ac:dyDescent="0.25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3.2646252456502906E-2</v>
      </c>
      <c r="J28" s="38">
        <f>J27/(15*86400)</f>
        <v>3.2646252456502906E-2</v>
      </c>
      <c r="K28" s="65">
        <f t="shared" ref="K28:AF28" si="21">K27/(15*86400)</f>
        <v>1.1423082793531911E-3</v>
      </c>
      <c r="L28" s="38">
        <f t="shared" si="21"/>
        <v>1.1423082793531911E-3</v>
      </c>
      <c r="M28" s="65">
        <f t="shared" si="21"/>
        <v>1.1423082793531911E-3</v>
      </c>
      <c r="N28" s="38">
        <f t="shared" si="21"/>
        <v>1.1423082793531911E-3</v>
      </c>
      <c r="O28" s="65">
        <f t="shared" si="21"/>
        <v>2.6931335444254226E-3</v>
      </c>
      <c r="P28" s="38">
        <f t="shared" si="21"/>
        <v>1.1423082793531911E-3</v>
      </c>
      <c r="Q28" s="65">
        <f t="shared" si="21"/>
        <v>0.1340679293736986</v>
      </c>
      <c r="R28" s="38">
        <f t="shared" si="21"/>
        <v>1.1423082793531911E-3</v>
      </c>
      <c r="S28" s="65">
        <f t="shared" si="21"/>
        <v>0.1340679293736986</v>
      </c>
      <c r="T28" s="38">
        <f t="shared" si="21"/>
        <v>1.1423082793531911E-3</v>
      </c>
      <c r="U28" s="65">
        <f t="shared" si="21"/>
        <v>5.8991716077575883E-2</v>
      </c>
      <c r="V28" s="38">
        <f t="shared" si="21"/>
        <v>8.2877816077961144E-2</v>
      </c>
      <c r="W28" s="65">
        <f t="shared" si="21"/>
        <v>0.1340679293736986</v>
      </c>
      <c r="X28" s="38">
        <f t="shared" si="21"/>
        <v>1.1423082793531911E-3</v>
      </c>
      <c r="Y28" s="65">
        <f t="shared" si="21"/>
        <v>1.1423082793531911E-3</v>
      </c>
      <c r="Z28" s="38">
        <f t="shared" si="21"/>
        <v>1.1423082793531911E-3</v>
      </c>
      <c r="AA28" s="65">
        <f t="shared" si="21"/>
        <v>1.1423082793531911E-3</v>
      </c>
      <c r="AB28" s="38">
        <f t="shared" si="21"/>
        <v>1.1423082793531911E-3</v>
      </c>
      <c r="AC28" s="65">
        <f t="shared" si="21"/>
        <v>1.1423082793531911E-3</v>
      </c>
      <c r="AD28" s="38">
        <f t="shared" si="21"/>
        <v>1.1423082793531911E-3</v>
      </c>
      <c r="AE28" s="65">
        <f t="shared" si="21"/>
        <v>1.1423082793531911E-3</v>
      </c>
      <c r="AF28" s="38">
        <f t="shared" si="21"/>
        <v>1.1423082793531911E-3</v>
      </c>
      <c r="AG28" s="65"/>
      <c r="AH28" s="38"/>
    </row>
  </sheetData>
  <mergeCells count="28">
    <mergeCell ref="AG24:AH26"/>
    <mergeCell ref="C4:C5"/>
    <mergeCell ref="H4:H5"/>
    <mergeCell ref="M4:N4"/>
    <mergeCell ref="O4:P4"/>
    <mergeCell ref="A1:AH1"/>
    <mergeCell ref="A2:AH2"/>
    <mergeCell ref="A3:AH3"/>
    <mergeCell ref="A4:A5"/>
    <mergeCell ref="B4:B5"/>
    <mergeCell ref="Q4:R4"/>
    <mergeCell ref="D4:D5"/>
    <mergeCell ref="E4:E5"/>
    <mergeCell ref="F4:F5"/>
    <mergeCell ref="AG4:AH4"/>
    <mergeCell ref="G4:G5"/>
    <mergeCell ref="I17:N17"/>
    <mergeCell ref="AE4:AF4"/>
    <mergeCell ref="S4:T4"/>
    <mergeCell ref="AA4:AB4"/>
    <mergeCell ref="AC4:AD4"/>
    <mergeCell ref="I4:J4"/>
    <mergeCell ref="K4:L4"/>
    <mergeCell ref="U4:V4"/>
    <mergeCell ref="W4:X4"/>
    <mergeCell ref="Y4:Z4"/>
    <mergeCell ref="AB17:AF17"/>
    <mergeCell ref="O17:AA17"/>
  </mergeCells>
  <pageMargins left="0.25" right="0.25" top="0.75" bottom="0.75" header="0.3" footer="0.3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2F8E-0E50-4808-B89B-1558D7C6D9A5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4" width="11.140625" style="1" bestFit="1" customWidth="1"/>
    <col min="15" max="15" width="13" style="1" bestFit="1" customWidth="1"/>
    <col min="16" max="16" width="11.140625" style="1" bestFit="1" customWidth="1"/>
    <col min="17" max="17" width="13" style="1" bestFit="1" customWidth="1"/>
    <col min="18" max="18" width="11.140625" style="1" bestFit="1" customWidth="1"/>
    <col min="19" max="19" width="12.5703125" style="1" bestFit="1" customWidth="1"/>
    <col min="20" max="20" width="11.140625" style="1" bestFit="1" customWidth="1"/>
    <col min="21" max="21" width="14.140625" style="1" bestFit="1" customWidth="1"/>
    <col min="22" max="22" width="11.140625" style="1" bestFit="1" customWidth="1"/>
    <col min="23" max="23" width="12.5703125" style="1" bestFit="1" customWidth="1"/>
    <col min="24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19.5" x14ac:dyDescent="0.25">
      <c r="A1" s="93" t="s">
        <v>55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18" customHeight="1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18" customHeight="1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60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3.75" customHeight="1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4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3.41</v>
      </c>
      <c r="G7" s="32">
        <f>E7*F7</f>
        <v>3.2494984567901235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4211.3500000000004</v>
      </c>
      <c r="T7" s="34"/>
      <c r="U7" s="35">
        <f>G7*15*86.4</f>
        <v>4211.3500000000004</v>
      </c>
      <c r="V7" s="34"/>
      <c r="W7" s="35">
        <f>G7*15*86.4</f>
        <v>4211.3500000000004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10.23</v>
      </c>
      <c r="AH7" s="58">
        <f>I7+J7+K7+L7+M7+N7+O7+P7+Q7+R7+S7+T7+U7+V7+W7+X7+Y7+Z7+AA7+AB7+AC7+AD7+AE7+AF7</f>
        <v>12634.050000000001</v>
      </c>
    </row>
    <row r="8" spans="1:34" ht="34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33.159999999999997</v>
      </c>
      <c r="G8" s="20">
        <f t="shared" ref="G8:G16" si="3">E8*F8</f>
        <v>31.599228395061722</v>
      </c>
      <c r="H8" s="20">
        <v>2</v>
      </c>
      <c r="I8" s="4"/>
      <c r="J8" s="5"/>
      <c r="K8" s="4"/>
      <c r="L8" s="5"/>
      <c r="M8" s="17"/>
      <c r="N8" s="10"/>
      <c r="O8" s="8">
        <f>G8*15*86.4</f>
        <v>40952.599999999991</v>
      </c>
      <c r="P8" s="10"/>
      <c r="Q8" s="16"/>
      <c r="R8" s="10"/>
      <c r="S8" s="16"/>
      <c r="T8" s="10"/>
      <c r="U8" s="8">
        <f>G8*15*86.4</f>
        <v>40952.599999999991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66.319999999999993</v>
      </c>
      <c r="AH8" s="59">
        <f>I8+J8+K8+L8+M8+N8+O8+P8+Q8+R8+S8+T8+U8+V8+W8+X8+Y8+Z8+AA8+AB8+AC8+AD8+AE8+AF8</f>
        <v>81905.199999999983</v>
      </c>
    </row>
    <row r="9" spans="1:34" ht="34.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4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4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40.98</v>
      </c>
      <c r="G11" s="20">
        <f t="shared" si="3"/>
        <v>44.616342592592588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57822.78</v>
      </c>
      <c r="R11" s="10"/>
      <c r="S11" s="8">
        <f>G11*15*86.4</f>
        <v>57822.78</v>
      </c>
      <c r="T11" s="10"/>
      <c r="U11" s="8">
        <f>G11*15*86.4</f>
        <v>57822.78</v>
      </c>
      <c r="V11" s="10"/>
      <c r="W11" s="8">
        <f>G11*15*86.4</f>
        <v>57822.78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163.92</v>
      </c>
      <c r="AH11" s="59">
        <f t="shared" si="6"/>
        <v>231291.12</v>
      </c>
    </row>
    <row r="12" spans="1:34" ht="34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4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4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4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/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4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/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55.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5.2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40952.599999999991</v>
      </c>
      <c r="P18" s="62">
        <f t="shared" si="7"/>
        <v>0</v>
      </c>
      <c r="Q18" s="62">
        <f t="shared" si="7"/>
        <v>57822.78</v>
      </c>
      <c r="R18" s="62">
        <f t="shared" si="7"/>
        <v>0</v>
      </c>
      <c r="S18" s="62">
        <f t="shared" si="7"/>
        <v>62034.13</v>
      </c>
      <c r="T18" s="62">
        <f t="shared" si="7"/>
        <v>0</v>
      </c>
      <c r="U18" s="62">
        <f t="shared" si="7"/>
        <v>102986.72999999998</v>
      </c>
      <c r="V18" s="62">
        <f t="shared" si="7"/>
        <v>0</v>
      </c>
      <c r="W18" s="62">
        <f t="shared" si="7"/>
        <v>62034.13</v>
      </c>
      <c r="X18" s="62">
        <f t="shared" si="7"/>
        <v>0</v>
      </c>
      <c r="Y18" s="62">
        <f t="shared" si="7"/>
        <v>0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240.46999999999997</v>
      </c>
      <c r="AH18" s="61">
        <f>I18+J18+K18+L18+M18+N18+O18+P18+Q18+R18+S18+T18+U18+V18+W18+X18+Y18+Z18+AA18+AB18+AC18+AD18+AE18+AF18</f>
        <v>325830.37</v>
      </c>
    </row>
    <row r="19" spans="1:34" ht="35.2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5.2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5.2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5.2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5.2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0.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71663.735552230704</v>
      </c>
      <c r="P27" s="7">
        <f t="shared" si="20"/>
        <v>0</v>
      </c>
      <c r="Q27" s="6">
        <f t="shared" si="20"/>
        <v>101185.1851851852</v>
      </c>
      <c r="R27" s="7">
        <f t="shared" si="20"/>
        <v>0</v>
      </c>
      <c r="S27" s="6">
        <f t="shared" si="20"/>
        <v>108554.70684480843</v>
      </c>
      <c r="T27" s="7">
        <f t="shared" si="20"/>
        <v>0</v>
      </c>
      <c r="U27" s="6">
        <f t="shared" si="20"/>
        <v>180218.44239703912</v>
      </c>
      <c r="V27" s="7">
        <f t="shared" si="20"/>
        <v>0</v>
      </c>
      <c r="W27" s="6">
        <f t="shared" si="20"/>
        <v>108554.70684480843</v>
      </c>
      <c r="X27" s="7">
        <f t="shared" si="20"/>
        <v>0</v>
      </c>
      <c r="Y27" s="6">
        <f t="shared" si="20"/>
        <v>0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570176.77682407189</v>
      </c>
    </row>
    <row r="28" spans="1:34" ht="30" x14ac:dyDescent="0.25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5.5296092247091595E-2</v>
      </c>
      <c r="P28" s="38">
        <f t="shared" si="21"/>
        <v>0</v>
      </c>
      <c r="Q28" s="65">
        <f t="shared" si="21"/>
        <v>7.8074988568815742E-2</v>
      </c>
      <c r="R28" s="38">
        <f t="shared" si="21"/>
        <v>0</v>
      </c>
      <c r="S28" s="65">
        <f t="shared" si="21"/>
        <v>8.3761347874080586E-2</v>
      </c>
      <c r="T28" s="38">
        <f t="shared" si="21"/>
        <v>0</v>
      </c>
      <c r="U28" s="65">
        <f t="shared" si="21"/>
        <v>0.13905744012117216</v>
      </c>
      <c r="V28" s="38">
        <f t="shared" si="21"/>
        <v>0</v>
      </c>
      <c r="W28" s="65">
        <f t="shared" si="21"/>
        <v>8.3761347874080586E-2</v>
      </c>
      <c r="X28" s="38">
        <f t="shared" si="21"/>
        <v>0</v>
      </c>
      <c r="Y28" s="65">
        <f t="shared" si="21"/>
        <v>0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I17:N17"/>
    <mergeCell ref="AB17:AF17"/>
    <mergeCell ref="O17:AA17"/>
    <mergeCell ref="A4:A5"/>
    <mergeCell ref="B4:B5"/>
    <mergeCell ref="C4:C5"/>
    <mergeCell ref="D4:D5"/>
    <mergeCell ref="E4:E5"/>
    <mergeCell ref="AA4:AB4"/>
    <mergeCell ref="AC4:AD4"/>
    <mergeCell ref="AE4:AF4"/>
    <mergeCell ref="AG4:AH4"/>
    <mergeCell ref="A1:AH1"/>
    <mergeCell ref="A2:AH2"/>
    <mergeCell ref="A3:AH3"/>
    <mergeCell ref="H4:H5"/>
    <mergeCell ref="M4:N4"/>
    <mergeCell ref="O4:P4"/>
    <mergeCell ref="Q4:R4"/>
    <mergeCell ref="S4:T4"/>
    <mergeCell ref="I4:J4"/>
    <mergeCell ref="K4:L4"/>
    <mergeCell ref="W4:X4"/>
    <mergeCell ref="Y4:Z4"/>
    <mergeCell ref="U4:V4"/>
    <mergeCell ref="F4:F5"/>
    <mergeCell ref="G4:G5"/>
  </mergeCells>
  <pageMargins left="0.25" right="0.25" top="0.75" bottom="0.75" header="0.3" footer="0.3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3ECC-A8ED-4DE3-98EA-2F1D2A113272}">
  <sheetPr>
    <tabColor rgb="FF00B050"/>
    <pageSetUpPr fitToPage="1"/>
  </sheetPr>
  <dimension ref="A1:AH28"/>
  <sheetViews>
    <sheetView zoomScale="60" zoomScaleNormal="6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4.7109375" style="3" bestFit="1" customWidth="1"/>
    <col min="11" max="12" width="12.5703125" style="3" bestFit="1" customWidth="1"/>
    <col min="13" max="14" width="12.5703125" style="1" bestFit="1" customWidth="1"/>
    <col min="15" max="15" width="13" style="1" bestFit="1" customWidth="1"/>
    <col min="16" max="16" width="12.5703125" style="1" bestFit="1" customWidth="1"/>
    <col min="17" max="17" width="14.140625" style="1" bestFit="1" customWidth="1"/>
    <col min="18" max="18" width="12.5703125" style="1" bestFit="1" customWidth="1"/>
    <col min="19" max="19" width="14.140625" style="1" bestFit="1" customWidth="1"/>
    <col min="20" max="20" width="12.5703125" style="1" bestFit="1" customWidth="1"/>
    <col min="21" max="21" width="14.140625" style="1" bestFit="1" customWidth="1"/>
    <col min="22" max="22" width="13" style="1" bestFit="1" customWidth="1"/>
    <col min="23" max="23" width="14.140625" style="1" bestFit="1" customWidth="1"/>
    <col min="24" max="32" width="12.5703125" style="1" bestFit="1" customWidth="1"/>
    <col min="33" max="33" width="10.42578125" style="3" customWidth="1"/>
    <col min="34" max="34" width="15.85546875" style="3" bestFit="1" customWidth="1"/>
    <col min="35" max="16384" width="9.140625" style="1"/>
  </cols>
  <sheetData>
    <row r="1" spans="1:34" ht="25.5" customHeight="1" x14ac:dyDescent="0.25">
      <c r="A1" s="93" t="s">
        <v>56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25.5" customHeight="1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25.5" customHeight="1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65.25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.7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3.7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64.040000000000006</v>
      </c>
      <c r="G8" s="20">
        <f t="shared" ref="G8:G16" si="3">E8*F8</f>
        <v>61.025771604938278</v>
      </c>
      <c r="H8" s="20">
        <v>2</v>
      </c>
      <c r="I8" s="4"/>
      <c r="J8" s="5"/>
      <c r="K8" s="4"/>
      <c r="L8" s="5"/>
      <c r="M8" s="17"/>
      <c r="N8" s="10"/>
      <c r="O8" s="8">
        <f>G8*15*86.4</f>
        <v>79089.400000000009</v>
      </c>
      <c r="P8" s="10"/>
      <c r="Q8" s="16"/>
      <c r="R8" s="10"/>
      <c r="S8" s="16"/>
      <c r="T8" s="10"/>
      <c r="U8" s="8">
        <f>G8*15*86.4</f>
        <v>79089.400000000009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128.08000000000001</v>
      </c>
      <c r="AH8" s="59">
        <f>I8+J8+K8+L8+M8+N8+O8+P8+Q8+R8+S8+T8+U8+V8+W8+X8+Y8+Z8+AA8+AB8+AC8+AD8+AE8+AF8</f>
        <v>158178.80000000002</v>
      </c>
    </row>
    <row r="9" spans="1:34" ht="33.7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3.7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3.7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111.25</v>
      </c>
      <c r="G11" s="20">
        <f t="shared" si="3"/>
        <v>121.12172067901234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156973.75</v>
      </c>
      <c r="R11" s="10"/>
      <c r="S11" s="8">
        <f>G11*15*86.4</f>
        <v>156973.75</v>
      </c>
      <c r="T11" s="10"/>
      <c r="U11" s="8">
        <f>G11*15*86.4</f>
        <v>156973.75</v>
      </c>
      <c r="V11" s="10"/>
      <c r="W11" s="8">
        <f>G11*15*86.4</f>
        <v>156973.75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445</v>
      </c>
      <c r="AH11" s="59">
        <f t="shared" si="6"/>
        <v>627895</v>
      </c>
    </row>
    <row r="12" spans="1:34" ht="33.7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3.7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3.7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3.7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2.2000000000000002</v>
      </c>
      <c r="G15" s="20">
        <f t="shared" si="3"/>
        <v>2.3952160493827162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3104.2000000000003</v>
      </c>
      <c r="P15" s="10"/>
      <c r="Q15" s="8">
        <f>G15*15*86.4</f>
        <v>3104.2000000000003</v>
      </c>
      <c r="R15" s="10"/>
      <c r="S15" s="8">
        <f>G15*15*86.4</f>
        <v>3104.2000000000003</v>
      </c>
      <c r="T15" s="10"/>
      <c r="U15" s="8">
        <f>G15*15*86.4</f>
        <v>3104.2000000000003</v>
      </c>
      <c r="V15" s="10"/>
      <c r="W15" s="8">
        <f>G15*15*86.4</f>
        <v>3104.2000000000003</v>
      </c>
      <c r="X15" s="10"/>
      <c r="Y15" s="8">
        <f>G15*15*86.4</f>
        <v>3104.2000000000003</v>
      </c>
      <c r="Z15" s="10"/>
      <c r="AA15" s="16"/>
      <c r="AB15" s="10"/>
      <c r="AC15" s="16"/>
      <c r="AD15" s="10"/>
      <c r="AE15" s="16"/>
      <c r="AF15" s="25"/>
      <c r="AG15" s="11">
        <f t="shared" si="5"/>
        <v>13.200000000000001</v>
      </c>
      <c r="AH15" s="59">
        <f t="shared" si="6"/>
        <v>18625.2</v>
      </c>
    </row>
    <row r="16" spans="1:34" ht="33.7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32.22</v>
      </c>
      <c r="G16" s="46">
        <f t="shared" si="3"/>
        <v>35.079027777777775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45462.42</v>
      </c>
      <c r="R16" s="50"/>
      <c r="S16" s="52">
        <f>G16*15*86.4</f>
        <v>45462.42</v>
      </c>
      <c r="T16" s="50"/>
      <c r="U16" s="51"/>
      <c r="V16" s="53">
        <f>G16*16*86.4</f>
        <v>48493.248</v>
      </c>
      <c r="W16" s="52">
        <f>G16*15*86.4</f>
        <v>45462.42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128.88</v>
      </c>
      <c r="AH16" s="60">
        <f t="shared" si="6"/>
        <v>184880.50799999997</v>
      </c>
    </row>
    <row r="17" spans="1:34" ht="62.2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7.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295560</v>
      </c>
      <c r="J18" s="62">
        <f t="shared" ref="J18:AF18" si="7">J7+J8+J9+J10+J11+J12+J13+J14+J15+J16+J24+J25+J26</f>
        <v>295560</v>
      </c>
      <c r="K18" s="62">
        <f t="shared" si="7"/>
        <v>10334</v>
      </c>
      <c r="L18" s="62">
        <f t="shared" si="7"/>
        <v>10334</v>
      </c>
      <c r="M18" s="62">
        <f t="shared" si="7"/>
        <v>10334</v>
      </c>
      <c r="N18" s="62">
        <f t="shared" si="7"/>
        <v>10334</v>
      </c>
      <c r="O18" s="62">
        <f t="shared" si="7"/>
        <v>92527.6</v>
      </c>
      <c r="P18" s="62">
        <f t="shared" si="7"/>
        <v>10334</v>
      </c>
      <c r="Q18" s="62">
        <f t="shared" si="7"/>
        <v>215874.37</v>
      </c>
      <c r="R18" s="62">
        <f t="shared" si="7"/>
        <v>10334</v>
      </c>
      <c r="S18" s="62">
        <f t="shared" si="7"/>
        <v>215874.37</v>
      </c>
      <c r="T18" s="62">
        <f t="shared" si="7"/>
        <v>10334</v>
      </c>
      <c r="U18" s="62">
        <f t="shared" si="7"/>
        <v>249501.35000000003</v>
      </c>
      <c r="V18" s="62">
        <f t="shared" si="7"/>
        <v>58827.248</v>
      </c>
      <c r="W18" s="62">
        <f t="shared" si="7"/>
        <v>215874.37</v>
      </c>
      <c r="X18" s="62">
        <f t="shared" si="7"/>
        <v>10334</v>
      </c>
      <c r="Y18" s="62">
        <f t="shared" si="7"/>
        <v>13438.2</v>
      </c>
      <c r="Z18" s="62">
        <f t="shared" si="7"/>
        <v>10334</v>
      </c>
      <c r="AA18" s="62">
        <f t="shared" si="7"/>
        <v>10334</v>
      </c>
      <c r="AB18" s="62">
        <f t="shared" si="7"/>
        <v>10334</v>
      </c>
      <c r="AC18" s="62">
        <f t="shared" si="7"/>
        <v>10334</v>
      </c>
      <c r="AD18" s="62">
        <f t="shared" si="7"/>
        <v>10334</v>
      </c>
      <c r="AE18" s="62">
        <f t="shared" si="7"/>
        <v>10334</v>
      </c>
      <c r="AF18" s="62">
        <f t="shared" si="7"/>
        <v>10334</v>
      </c>
      <c r="AG18" s="62">
        <f>AG7+AG8+AG9+AG10+AG11+AG12+AG13+AG14+AG15+AG16</f>
        <v>715.16000000000008</v>
      </c>
      <c r="AH18" s="61">
        <f>I18+J18+K18+L18+M18+N18+O18+P18+Q18+R18+S18+T18+U18+V18+W18+X18+Y18+Z18+AA18+AB18+AC18+AD18+AE18+AF18</f>
        <v>1808047.5079999997</v>
      </c>
    </row>
    <row r="19" spans="1:34" ht="37.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7.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7.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7.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7.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7.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295560</v>
      </c>
      <c r="J24" s="11">
        <v>295560</v>
      </c>
      <c r="K24" s="11">
        <v>10334</v>
      </c>
      <c r="L24" s="11">
        <v>10334</v>
      </c>
      <c r="M24" s="11">
        <v>10334</v>
      </c>
      <c r="N24" s="11">
        <v>10334</v>
      </c>
      <c r="O24" s="11">
        <v>10334</v>
      </c>
      <c r="P24" s="11">
        <v>10334</v>
      </c>
      <c r="Q24" s="11">
        <v>10334</v>
      </c>
      <c r="R24" s="11">
        <v>10334</v>
      </c>
      <c r="S24" s="11">
        <v>10334</v>
      </c>
      <c r="T24" s="11">
        <v>10334</v>
      </c>
      <c r="U24" s="11">
        <v>10334</v>
      </c>
      <c r="V24" s="11">
        <v>10334</v>
      </c>
      <c r="W24" s="11">
        <v>10334</v>
      </c>
      <c r="X24" s="11">
        <v>10334</v>
      </c>
      <c r="Y24" s="11">
        <v>10334</v>
      </c>
      <c r="Z24" s="11">
        <v>10334</v>
      </c>
      <c r="AA24" s="11">
        <v>10334</v>
      </c>
      <c r="AB24" s="11">
        <v>10334</v>
      </c>
      <c r="AC24" s="11">
        <v>10334</v>
      </c>
      <c r="AD24" s="11">
        <v>10334</v>
      </c>
      <c r="AE24" s="11">
        <v>10334</v>
      </c>
      <c r="AF24" s="11">
        <v>10334</v>
      </c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517206.07921883621</v>
      </c>
      <c r="J27" s="7">
        <f>J18/J23</f>
        <v>517206.07921883621</v>
      </c>
      <c r="K27" s="6">
        <f t="shared" ref="K27:AE27" si="20">K18/K23</f>
        <v>18083.66363055709</v>
      </c>
      <c r="L27" s="7">
        <f t="shared" si="20"/>
        <v>18083.66363055709</v>
      </c>
      <c r="M27" s="6">
        <f t="shared" si="20"/>
        <v>18083.66363055709</v>
      </c>
      <c r="N27" s="7">
        <f t="shared" si="20"/>
        <v>18083.66363055709</v>
      </c>
      <c r="O27" s="6">
        <f>O18/O23</f>
        <v>161915.81139372307</v>
      </c>
      <c r="P27" s="7">
        <f t="shared" si="20"/>
        <v>18083.66363055709</v>
      </c>
      <c r="Q27" s="6">
        <f t="shared" si="20"/>
        <v>377762.67597623612</v>
      </c>
      <c r="R27" s="7">
        <f t="shared" si="20"/>
        <v>18083.66363055709</v>
      </c>
      <c r="S27" s="6">
        <f t="shared" si="20"/>
        <v>377762.67597623612</v>
      </c>
      <c r="T27" s="7">
        <f t="shared" si="20"/>
        <v>18083.66363055709</v>
      </c>
      <c r="U27" s="6">
        <f t="shared" si="20"/>
        <v>436607.16941841453</v>
      </c>
      <c r="V27" s="7">
        <f t="shared" si="20"/>
        <v>102942.92288981636</v>
      </c>
      <c r="W27" s="6">
        <f t="shared" si="20"/>
        <v>377762.67597623612</v>
      </c>
      <c r="X27" s="7">
        <f t="shared" si="20"/>
        <v>18083.66363055709</v>
      </c>
      <c r="Y27" s="6">
        <f t="shared" si="20"/>
        <v>23515.76239598919</v>
      </c>
      <c r="Z27" s="7">
        <f t="shared" si="20"/>
        <v>18083.66363055709</v>
      </c>
      <c r="AA27" s="6">
        <f t="shared" si="20"/>
        <v>18083.66363055709</v>
      </c>
      <c r="AB27" s="7">
        <f t="shared" si="20"/>
        <v>18083.66363055709</v>
      </c>
      <c r="AC27" s="6">
        <f t="shared" si="20"/>
        <v>18083.66363055709</v>
      </c>
      <c r="AD27" s="7">
        <f t="shared" si="20"/>
        <v>18083.66363055709</v>
      </c>
      <c r="AE27" s="6">
        <f t="shared" si="20"/>
        <v>18083.66363055709</v>
      </c>
      <c r="AF27" s="7">
        <f>AF18/AF23</f>
        <v>18083.66363055709</v>
      </c>
      <c r="AG27" s="6"/>
      <c r="AH27" s="7">
        <f>I27+J27+K27+L27+M27+N27+O27+P27+Q27+R27+S27+T27+U27+V27+W27+X27+Y27+Z27+AA27+AB27+AC27+AD27+AE27+AF27</f>
        <v>3163936.8069226816</v>
      </c>
    </row>
    <row r="28" spans="1:34" ht="30" x14ac:dyDescent="0.25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0.39907876482934895</v>
      </c>
      <c r="J28" s="38">
        <f>J27/(15*86400)</f>
        <v>0.39907876482934895</v>
      </c>
      <c r="K28" s="65">
        <f t="shared" ref="K28:AF28" si="21">K27/(15*86400)</f>
        <v>1.3953444159380471E-2</v>
      </c>
      <c r="L28" s="38">
        <f t="shared" si="21"/>
        <v>1.3953444159380471E-2</v>
      </c>
      <c r="M28" s="65">
        <f t="shared" si="21"/>
        <v>1.3953444159380471E-2</v>
      </c>
      <c r="N28" s="38">
        <f t="shared" si="21"/>
        <v>1.3953444159380471E-2</v>
      </c>
      <c r="O28" s="65">
        <f t="shared" si="21"/>
        <v>0.12493503965565052</v>
      </c>
      <c r="P28" s="38">
        <f t="shared" si="21"/>
        <v>1.3953444159380471E-2</v>
      </c>
      <c r="Q28" s="65">
        <f t="shared" si="21"/>
        <v>0.29148354627795997</v>
      </c>
      <c r="R28" s="38">
        <f t="shared" si="21"/>
        <v>1.3953444159380471E-2</v>
      </c>
      <c r="S28" s="65">
        <f t="shared" si="21"/>
        <v>0.29148354627795997</v>
      </c>
      <c r="T28" s="38">
        <f t="shared" si="21"/>
        <v>1.3953444159380471E-2</v>
      </c>
      <c r="U28" s="65">
        <f t="shared" si="21"/>
        <v>0.33688824800803591</v>
      </c>
      <c r="V28" s="38">
        <f t="shared" si="21"/>
        <v>7.943126766189533E-2</v>
      </c>
      <c r="W28" s="65">
        <f t="shared" si="21"/>
        <v>0.29148354627795997</v>
      </c>
      <c r="X28" s="38">
        <f t="shared" si="21"/>
        <v>1.3953444159380471E-2</v>
      </c>
      <c r="Y28" s="65">
        <f t="shared" si="21"/>
        <v>1.8144878391966969E-2</v>
      </c>
      <c r="Z28" s="38">
        <f t="shared" si="21"/>
        <v>1.3953444159380471E-2</v>
      </c>
      <c r="AA28" s="65">
        <f t="shared" si="21"/>
        <v>1.3953444159380471E-2</v>
      </c>
      <c r="AB28" s="38">
        <f t="shared" si="21"/>
        <v>1.3953444159380471E-2</v>
      </c>
      <c r="AC28" s="65">
        <f t="shared" si="21"/>
        <v>1.3953444159380471E-2</v>
      </c>
      <c r="AD28" s="38">
        <f t="shared" si="21"/>
        <v>1.3953444159380471E-2</v>
      </c>
      <c r="AE28" s="65">
        <f t="shared" si="21"/>
        <v>1.3953444159380471E-2</v>
      </c>
      <c r="AF28" s="38">
        <f t="shared" si="21"/>
        <v>1.3953444159380471E-2</v>
      </c>
      <c r="AG28" s="65"/>
      <c r="AH28" s="38"/>
    </row>
  </sheetData>
  <mergeCells count="28">
    <mergeCell ref="AG24:AH26"/>
    <mergeCell ref="AB17:AF17"/>
    <mergeCell ref="O17:AA17"/>
    <mergeCell ref="AC4:AD4"/>
    <mergeCell ref="A4:A5"/>
    <mergeCell ref="B4:B5"/>
    <mergeCell ref="I17:N17"/>
    <mergeCell ref="Q4:R4"/>
    <mergeCell ref="D4:D5"/>
    <mergeCell ref="E4:E5"/>
    <mergeCell ref="F4:F5"/>
    <mergeCell ref="G4:G5"/>
    <mergeCell ref="AG4:AH4"/>
    <mergeCell ref="A1:AH1"/>
    <mergeCell ref="A2:AH2"/>
    <mergeCell ref="A3:AH3"/>
    <mergeCell ref="H4:H5"/>
    <mergeCell ref="I4:J4"/>
    <mergeCell ref="K4:L4"/>
    <mergeCell ref="U4:V4"/>
    <mergeCell ref="W4:X4"/>
    <mergeCell ref="Y4:Z4"/>
    <mergeCell ref="AE4:AF4"/>
    <mergeCell ref="S4:T4"/>
    <mergeCell ref="AA4:AB4"/>
    <mergeCell ref="C4:C5"/>
    <mergeCell ref="M4:N4"/>
    <mergeCell ref="O4:P4"/>
  </mergeCells>
  <pageMargins left="0.25" right="0.25" top="0.75" bottom="0.75" header="0.3" footer="0.3"/>
  <pageSetup paperSize="9"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F4C0-BEC7-497F-8D59-EC7C3DB8BE79}">
  <sheetPr>
    <tabColor rgb="FF00B050"/>
    <pageSetUpPr fitToPage="1"/>
  </sheetPr>
  <dimension ref="A1:AH28"/>
  <sheetViews>
    <sheetView zoomScale="60" zoomScaleNormal="6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4" width="11.140625" style="1" bestFit="1" customWidth="1"/>
    <col min="15" max="15" width="11.28515625" style="1" bestFit="1" customWidth="1"/>
    <col min="16" max="16" width="11.140625" style="1" bestFit="1" customWidth="1"/>
    <col min="17" max="17" width="12.5703125" style="1" bestFit="1" customWidth="1"/>
    <col min="18" max="18" width="11.140625" style="1" bestFit="1" customWidth="1"/>
    <col min="19" max="19" width="13.7109375" style="1" bestFit="1" customWidth="1"/>
    <col min="20" max="20" width="11.140625" style="1" bestFit="1" customWidth="1"/>
    <col min="21" max="21" width="13.28515625" style="1" bestFit="1" customWidth="1"/>
    <col min="22" max="22" width="11.140625" style="1" bestFit="1" customWidth="1"/>
    <col min="23" max="23" width="13.7109375" style="1" bestFit="1" customWidth="1"/>
    <col min="24" max="24" width="11.140625" style="1" bestFit="1" customWidth="1"/>
    <col min="25" max="25" width="11.28515625" style="1" customWidth="1"/>
    <col min="26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4.75" customHeight="1" x14ac:dyDescent="0.25">
      <c r="A1" s="93" t="s">
        <v>57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24.75" customHeight="1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24.75" customHeight="1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61.5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customHeight="1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7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57.03</v>
      </c>
      <c r="G7" s="32">
        <f>E7*F7</f>
        <v>54.345717592592592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70432.05</v>
      </c>
      <c r="T7" s="34"/>
      <c r="U7" s="35">
        <f>G7*15*86.4</f>
        <v>70432.05</v>
      </c>
      <c r="V7" s="34"/>
      <c r="W7" s="35">
        <f>G7*15*86.4</f>
        <v>70432.05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171.09</v>
      </c>
      <c r="AH7" s="58">
        <f>I7+J7+K7+L7+M7+N7+O7+P7+Q7+R7+S7+T7+U7+V7+W7+X7+Y7+Z7+AA7+AB7+AC7+AD7+AE7+AF7</f>
        <v>211296.15000000002</v>
      </c>
    </row>
    <row r="8" spans="1:34" ht="37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6.24</v>
      </c>
      <c r="G8" s="20">
        <f t="shared" ref="G8:G16" si="3">E8*F8</f>
        <v>5.9462962962962962</v>
      </c>
      <c r="H8" s="20">
        <v>2</v>
      </c>
      <c r="I8" s="4"/>
      <c r="J8" s="5"/>
      <c r="K8" s="4"/>
      <c r="L8" s="5"/>
      <c r="M8" s="17"/>
      <c r="N8" s="10"/>
      <c r="O8" s="8">
        <f>G8*15*86.4</f>
        <v>7706.4000000000005</v>
      </c>
      <c r="P8" s="10"/>
      <c r="Q8" s="16"/>
      <c r="R8" s="10"/>
      <c r="S8" s="16"/>
      <c r="T8" s="10"/>
      <c r="U8" s="8">
        <f>G8*15*86.4</f>
        <v>7706.4000000000005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12.48</v>
      </c>
      <c r="AH8" s="59">
        <f>I8+J8+K8+L8+M8+N8+O8+P8+Q8+R8+S8+T8+U8+V8+W8+X8+Y8+Z8+AA8+AB8+AC8+AD8+AE8+AF8</f>
        <v>15412.800000000001</v>
      </c>
    </row>
    <row r="9" spans="1:34" ht="37.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7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7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56.15</v>
      </c>
      <c r="G11" s="20">
        <f t="shared" si="3"/>
        <v>61.132445987654322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79227.650000000009</v>
      </c>
      <c r="R11" s="10"/>
      <c r="S11" s="8">
        <f>G11*15*86.4</f>
        <v>79227.650000000009</v>
      </c>
      <c r="T11" s="10"/>
      <c r="U11" s="8">
        <f>G11*15*86.4</f>
        <v>79227.650000000009</v>
      </c>
      <c r="V11" s="10"/>
      <c r="W11" s="8">
        <f>G11*15*86.4</f>
        <v>79227.650000000009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224.6</v>
      </c>
      <c r="AH11" s="59">
        <f t="shared" si="6"/>
        <v>316910.60000000003</v>
      </c>
    </row>
    <row r="12" spans="1:34" ht="37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7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>
        <v>0.2</v>
      </c>
      <c r="G13" s="20">
        <f t="shared" si="3"/>
        <v>0.21774691358024692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282.20000000000005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0.2</v>
      </c>
      <c r="AH13" s="59">
        <f t="shared" si="6"/>
        <v>282.20000000000005</v>
      </c>
    </row>
    <row r="14" spans="1:34" ht="37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7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1.45</v>
      </c>
      <c r="G15" s="20">
        <f t="shared" si="3"/>
        <v>1.5786651234567901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2045.95</v>
      </c>
      <c r="P15" s="10"/>
      <c r="Q15" s="8">
        <f>G15*15*86.4</f>
        <v>2045.95</v>
      </c>
      <c r="R15" s="10"/>
      <c r="S15" s="8">
        <f>G15*15*86.4</f>
        <v>2045.95</v>
      </c>
      <c r="T15" s="10"/>
      <c r="U15" s="8">
        <f>G15*15*86.4</f>
        <v>2045.95</v>
      </c>
      <c r="V15" s="10"/>
      <c r="W15" s="8">
        <f>G15*15*86.4</f>
        <v>2045.95</v>
      </c>
      <c r="X15" s="10"/>
      <c r="Y15" s="8">
        <f>G15*15*86.4</f>
        <v>2045.95</v>
      </c>
      <c r="Z15" s="10"/>
      <c r="AA15" s="16"/>
      <c r="AB15" s="10"/>
      <c r="AC15" s="16"/>
      <c r="AD15" s="10"/>
      <c r="AE15" s="16"/>
      <c r="AF15" s="25"/>
      <c r="AG15" s="11">
        <f t="shared" si="5"/>
        <v>8.6999999999999993</v>
      </c>
      <c r="AH15" s="59">
        <f t="shared" si="6"/>
        <v>12275.7</v>
      </c>
    </row>
    <row r="16" spans="1:34" ht="37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/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56.2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25.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9752.35</v>
      </c>
      <c r="P18" s="62">
        <f t="shared" si="7"/>
        <v>0</v>
      </c>
      <c r="Q18" s="62">
        <f t="shared" si="7"/>
        <v>81273.600000000006</v>
      </c>
      <c r="R18" s="62">
        <f t="shared" si="7"/>
        <v>0</v>
      </c>
      <c r="S18" s="62">
        <f t="shared" si="7"/>
        <v>151987.85000000003</v>
      </c>
      <c r="T18" s="62">
        <f t="shared" si="7"/>
        <v>0</v>
      </c>
      <c r="U18" s="62">
        <f t="shared" si="7"/>
        <v>159412.05000000002</v>
      </c>
      <c r="V18" s="62">
        <f t="shared" si="7"/>
        <v>0</v>
      </c>
      <c r="W18" s="62">
        <f t="shared" si="7"/>
        <v>151705.65000000002</v>
      </c>
      <c r="X18" s="62">
        <f t="shared" si="7"/>
        <v>0</v>
      </c>
      <c r="Y18" s="62">
        <f t="shared" si="7"/>
        <v>2045.95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417.06999999999994</v>
      </c>
      <c r="AH18" s="61">
        <f>I18+J18+K18+L18+M18+N18+O18+P18+Q18+R18+S18+T18+U18+V18+W18+X18+Y18+Z18+AA18+AB18+AC18+AD18+AE18+AF18</f>
        <v>556177.45000000007</v>
      </c>
    </row>
    <row r="19" spans="1:34" ht="25.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25.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7.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25.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9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8.2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17065.823205676741</v>
      </c>
      <c r="P27" s="7">
        <f t="shared" si="20"/>
        <v>0</v>
      </c>
      <c r="Q27" s="6">
        <f t="shared" si="20"/>
        <v>142222.22222222225</v>
      </c>
      <c r="R27" s="7">
        <f t="shared" si="20"/>
        <v>0</v>
      </c>
      <c r="S27" s="6">
        <f t="shared" si="20"/>
        <v>265966.43655230955</v>
      </c>
      <c r="T27" s="7">
        <f t="shared" si="20"/>
        <v>0</v>
      </c>
      <c r="U27" s="6">
        <f t="shared" si="20"/>
        <v>278958.18568391219</v>
      </c>
      <c r="V27" s="7">
        <f t="shared" si="20"/>
        <v>0</v>
      </c>
      <c r="W27" s="6">
        <f t="shared" si="20"/>
        <v>265472.60939181573</v>
      </c>
      <c r="X27" s="7">
        <f t="shared" si="20"/>
        <v>0</v>
      </c>
      <c r="Y27" s="6">
        <f t="shared" si="20"/>
        <v>3580.2469135802476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973265.52396951662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1.3168073461170325E-2</v>
      </c>
      <c r="P28" s="38">
        <f t="shared" si="21"/>
        <v>0</v>
      </c>
      <c r="Q28" s="65">
        <f t="shared" si="21"/>
        <v>0.10973936899862828</v>
      </c>
      <c r="R28" s="38">
        <f t="shared" si="21"/>
        <v>0</v>
      </c>
      <c r="S28" s="65">
        <f t="shared" si="21"/>
        <v>0.20522101585826355</v>
      </c>
      <c r="T28" s="38">
        <f t="shared" si="21"/>
        <v>0</v>
      </c>
      <c r="U28" s="65">
        <f t="shared" si="21"/>
        <v>0.21524551364499397</v>
      </c>
      <c r="V28" s="38">
        <f t="shared" si="21"/>
        <v>0</v>
      </c>
      <c r="W28" s="65">
        <f t="shared" si="21"/>
        <v>0.20483997638257387</v>
      </c>
      <c r="X28" s="38">
        <f t="shared" si="21"/>
        <v>0</v>
      </c>
      <c r="Y28" s="65">
        <f t="shared" si="21"/>
        <v>2.7625361987501911E-3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AB17:AF17"/>
    <mergeCell ref="O17:AA17"/>
    <mergeCell ref="AC4:AD4"/>
    <mergeCell ref="A4:A5"/>
    <mergeCell ref="B4:B5"/>
    <mergeCell ref="I17:N17"/>
    <mergeCell ref="Q4:R4"/>
    <mergeCell ref="D4:D5"/>
    <mergeCell ref="E4:E5"/>
    <mergeCell ref="F4:F5"/>
    <mergeCell ref="G4:G5"/>
    <mergeCell ref="AG4:AH4"/>
    <mergeCell ref="A1:AH1"/>
    <mergeCell ref="A2:AH2"/>
    <mergeCell ref="A3:AH3"/>
    <mergeCell ref="H4:H5"/>
    <mergeCell ref="AE4:AF4"/>
    <mergeCell ref="S4:T4"/>
    <mergeCell ref="I4:J4"/>
    <mergeCell ref="K4:L4"/>
    <mergeCell ref="U4:V4"/>
    <mergeCell ref="W4:X4"/>
    <mergeCell ref="Y4:Z4"/>
    <mergeCell ref="AA4:AB4"/>
    <mergeCell ref="C4:C5"/>
    <mergeCell ref="M4:N4"/>
    <mergeCell ref="O4:P4"/>
  </mergeCells>
  <pageMargins left="0.25" right="0.25" top="0.75" bottom="0.75" header="0.3" footer="0.3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3F5F9-0A52-42C6-B94C-277F578BA746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4" width="11.140625" style="1" bestFit="1" customWidth="1"/>
    <col min="15" max="15" width="11.28515625" style="1" bestFit="1" customWidth="1"/>
    <col min="16" max="16" width="11.140625" style="1" bestFit="1" customWidth="1"/>
    <col min="17" max="17" width="13" style="1" bestFit="1" customWidth="1"/>
    <col min="18" max="18" width="11.140625" style="1" bestFit="1" customWidth="1"/>
    <col min="19" max="19" width="13" style="1" bestFit="1" customWidth="1"/>
    <col min="20" max="20" width="11.140625" style="1" bestFit="1" customWidth="1"/>
    <col min="21" max="21" width="12.5703125" style="1" bestFit="1" customWidth="1"/>
    <col min="22" max="22" width="11.140625" style="1" bestFit="1" customWidth="1"/>
    <col min="23" max="23" width="13" style="1" bestFit="1" customWidth="1"/>
    <col min="24" max="32" width="11.140625" style="1" bestFit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2.5" customHeight="1" x14ac:dyDescent="0.25">
      <c r="A1" s="93" t="s">
        <v>58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22.5" customHeight="1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22.5" customHeight="1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45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7.5" customHeight="1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1.2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8.58</v>
      </c>
      <c r="G7" s="32">
        <f>E7*F7</f>
        <v>8.1761574074074073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10596.300000000001</v>
      </c>
      <c r="T7" s="34"/>
      <c r="U7" s="35">
        <f>G7*15*86.4</f>
        <v>10596.300000000001</v>
      </c>
      <c r="V7" s="34"/>
      <c r="W7" s="35">
        <f>G7*15*86.4</f>
        <v>10596.300000000001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25.740000000000002</v>
      </c>
      <c r="AH7" s="58">
        <f>I7+J7+K7+L7+M7+N7+O7+P7+Q7+R7+S7+T7+U7+V7+W7+X7+Y7+Z7+AA7+AB7+AC7+AD7+AE7+AF7</f>
        <v>31788.9</v>
      </c>
    </row>
    <row r="8" spans="1:34" ht="41.2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2.5</v>
      </c>
      <c r="G8" s="20">
        <f t="shared" ref="G8:G16" si="3">E8*F8</f>
        <v>2.3823302469135803</v>
      </c>
      <c r="H8" s="20">
        <v>2</v>
      </c>
      <c r="I8" s="4"/>
      <c r="J8" s="5"/>
      <c r="K8" s="4"/>
      <c r="L8" s="5"/>
      <c r="M8" s="17"/>
      <c r="N8" s="10"/>
      <c r="O8" s="8">
        <f>G8*15*86.4</f>
        <v>3087.5</v>
      </c>
      <c r="P8" s="10"/>
      <c r="Q8" s="16"/>
      <c r="R8" s="10"/>
      <c r="S8" s="16"/>
      <c r="T8" s="10"/>
      <c r="U8" s="8">
        <f>G8*15*86.4</f>
        <v>3087.5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5</v>
      </c>
      <c r="AH8" s="59">
        <f>I8+J8+K8+L8+M8+N8+O8+P8+Q8+R8+S8+T8+U8+V8+W8+X8+Y8+Z8+AA8+AB8+AC8+AD8+AE8+AF8</f>
        <v>6175</v>
      </c>
    </row>
    <row r="9" spans="1:34" ht="41.2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1.2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41.2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15.94</v>
      </c>
      <c r="G11" s="20">
        <f t="shared" si="3"/>
        <v>17.35442901234568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22491.34</v>
      </c>
      <c r="R11" s="10"/>
      <c r="S11" s="8">
        <f>G11*15*86.4</f>
        <v>22491.34</v>
      </c>
      <c r="T11" s="10"/>
      <c r="U11" s="8">
        <f>G11*15*86.4</f>
        <v>22491.34</v>
      </c>
      <c r="V11" s="10"/>
      <c r="W11" s="8">
        <f>G11*15*86.4</f>
        <v>22491.34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63.76</v>
      </c>
      <c r="AH11" s="59">
        <f t="shared" si="6"/>
        <v>89965.36</v>
      </c>
    </row>
    <row r="12" spans="1:34" ht="41.2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41.2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41.2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41.2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>
        <v>0.55000000000000004</v>
      </c>
      <c r="G15" s="20">
        <f t="shared" si="3"/>
        <v>0.59880401234567904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776.05000000000007</v>
      </c>
      <c r="P15" s="10"/>
      <c r="Q15" s="8">
        <f>G15*15*86.4</f>
        <v>776.05000000000007</v>
      </c>
      <c r="R15" s="10"/>
      <c r="S15" s="8">
        <f>G15*15*86.4</f>
        <v>776.05000000000007</v>
      </c>
      <c r="T15" s="10"/>
      <c r="U15" s="8">
        <f>G15*15*86.4</f>
        <v>776.05000000000007</v>
      </c>
      <c r="V15" s="10"/>
      <c r="W15" s="8">
        <f>G15*15*86.4</f>
        <v>776.05000000000007</v>
      </c>
      <c r="X15" s="10"/>
      <c r="Y15" s="8">
        <f>G15*15*86.4</f>
        <v>776.05000000000007</v>
      </c>
      <c r="Z15" s="10"/>
      <c r="AA15" s="16"/>
      <c r="AB15" s="10"/>
      <c r="AC15" s="16"/>
      <c r="AD15" s="10"/>
      <c r="AE15" s="16"/>
      <c r="AF15" s="25"/>
      <c r="AG15" s="11">
        <f t="shared" si="5"/>
        <v>3.3000000000000003</v>
      </c>
      <c r="AH15" s="59">
        <f t="shared" si="6"/>
        <v>4656.3</v>
      </c>
    </row>
    <row r="16" spans="1:34" ht="41.2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/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63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34.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3863.55</v>
      </c>
      <c r="P18" s="62">
        <f t="shared" si="7"/>
        <v>0</v>
      </c>
      <c r="Q18" s="62">
        <f t="shared" si="7"/>
        <v>23267.39</v>
      </c>
      <c r="R18" s="62">
        <f t="shared" si="7"/>
        <v>0</v>
      </c>
      <c r="S18" s="62">
        <f t="shared" si="7"/>
        <v>33863.69</v>
      </c>
      <c r="T18" s="62">
        <f t="shared" si="7"/>
        <v>0</v>
      </c>
      <c r="U18" s="62">
        <f t="shared" si="7"/>
        <v>36951.19</v>
      </c>
      <c r="V18" s="62">
        <f t="shared" si="7"/>
        <v>0</v>
      </c>
      <c r="W18" s="62">
        <f t="shared" si="7"/>
        <v>33863.69</v>
      </c>
      <c r="X18" s="62">
        <f t="shared" si="7"/>
        <v>0</v>
      </c>
      <c r="Y18" s="62">
        <f t="shared" si="7"/>
        <v>776.05000000000007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97.8</v>
      </c>
      <c r="AH18" s="61">
        <f>I18+J18+K18+L18+M18+N18+O18+P18+Q18+R18+S18+T18+U18+V18+W18+X18+Y18+Z18+AA18+AB18+AC18+AD18+AE18+AF18</f>
        <v>132585.56</v>
      </c>
    </row>
    <row r="19" spans="1:34" ht="34.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4.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34.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4.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4.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4.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6760.8998083838633</v>
      </c>
      <c r="P27" s="7">
        <f t="shared" si="20"/>
        <v>0</v>
      </c>
      <c r="Q27" s="6">
        <f t="shared" si="20"/>
        <v>40716.049382716054</v>
      </c>
      <c r="R27" s="7">
        <f t="shared" si="20"/>
        <v>0</v>
      </c>
      <c r="S27" s="6">
        <f t="shared" si="20"/>
        <v>59258.716784348733</v>
      </c>
      <c r="T27" s="7">
        <f t="shared" si="20"/>
        <v>0</v>
      </c>
      <c r="U27" s="6">
        <f t="shared" si="20"/>
        <v>64661.591901374573</v>
      </c>
      <c r="V27" s="7">
        <f t="shared" si="20"/>
        <v>0</v>
      </c>
      <c r="W27" s="6">
        <f t="shared" si="20"/>
        <v>59258.716784348733</v>
      </c>
      <c r="X27" s="7">
        <f t="shared" si="20"/>
        <v>0</v>
      </c>
      <c r="Y27" s="6">
        <f t="shared" si="20"/>
        <v>1358.0246913580249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232013.99935252999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5.2167436793085368E-3</v>
      </c>
      <c r="P28" s="38">
        <f t="shared" si="21"/>
        <v>0</v>
      </c>
      <c r="Q28" s="65">
        <f t="shared" si="21"/>
        <v>3.1416704770614236E-2</v>
      </c>
      <c r="R28" s="38">
        <f t="shared" si="21"/>
        <v>0</v>
      </c>
      <c r="S28" s="65">
        <f t="shared" si="21"/>
        <v>4.5724318506441923E-2</v>
      </c>
      <c r="T28" s="38">
        <f t="shared" si="21"/>
        <v>0</v>
      </c>
      <c r="U28" s="65">
        <f t="shared" si="21"/>
        <v>4.9893203627603834E-2</v>
      </c>
      <c r="V28" s="38">
        <f t="shared" si="21"/>
        <v>0</v>
      </c>
      <c r="W28" s="65">
        <f t="shared" si="21"/>
        <v>4.5724318506441923E-2</v>
      </c>
      <c r="X28" s="38">
        <f t="shared" si="21"/>
        <v>0</v>
      </c>
      <c r="Y28" s="65">
        <f t="shared" si="21"/>
        <v>1.0478585581466242E-3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AB17:AF17"/>
    <mergeCell ref="O17:AA17"/>
    <mergeCell ref="AC4:AD4"/>
    <mergeCell ref="A4:A5"/>
    <mergeCell ref="B4:B5"/>
    <mergeCell ref="I17:N17"/>
    <mergeCell ref="Q4:R4"/>
    <mergeCell ref="D4:D5"/>
    <mergeCell ref="E4:E5"/>
    <mergeCell ref="F4:F5"/>
    <mergeCell ref="G4:G5"/>
    <mergeCell ref="AG4:AH4"/>
    <mergeCell ref="A1:AH1"/>
    <mergeCell ref="A2:AH2"/>
    <mergeCell ref="A3:AH3"/>
    <mergeCell ref="H4:H5"/>
    <mergeCell ref="I4:J4"/>
    <mergeCell ref="K4:L4"/>
    <mergeCell ref="U4:V4"/>
    <mergeCell ref="W4:X4"/>
    <mergeCell ref="Y4:Z4"/>
    <mergeCell ref="AE4:AF4"/>
    <mergeCell ref="S4:T4"/>
    <mergeCell ref="AA4:AB4"/>
    <mergeCell ref="C4:C5"/>
    <mergeCell ref="M4:N4"/>
    <mergeCell ref="O4:P4"/>
  </mergeCells>
  <pageMargins left="0.25" right="0.25" top="0.75" bottom="0.75" header="0.3" footer="0.3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DC0E-7B13-45AD-B2FF-53B80BBA4A2A}">
  <sheetPr>
    <tabColor rgb="FF00B050"/>
  </sheetPr>
  <dimension ref="A1:AH28"/>
  <sheetViews>
    <sheetView view="pageBreakPreview" zoomScale="60" zoomScaleNormal="90" workbookViewId="0">
      <selection activeCell="AG24" sqref="AG24:AH26"/>
    </sheetView>
  </sheetViews>
  <sheetFormatPr defaultColWidth="7" defaultRowHeight="15" x14ac:dyDescent="0.25"/>
  <cols>
    <col min="1" max="1" width="5.140625" customWidth="1"/>
    <col min="2" max="2" width="29.85546875" bestFit="1" customWidth="1"/>
    <col min="3" max="3" width="7.140625" bestFit="1" customWidth="1"/>
    <col min="4" max="4" width="9.28515625" customWidth="1"/>
    <col min="5" max="5" width="11.42578125" customWidth="1"/>
    <col min="6" max="6" width="13.7109375" customWidth="1"/>
    <col min="7" max="7" width="10.85546875" customWidth="1"/>
    <col min="8" max="8" width="13.28515625" customWidth="1"/>
    <col min="9" max="10" width="11.140625" style="3" bestFit="1" customWidth="1"/>
    <col min="11" max="14" width="11.140625" bestFit="1" customWidth="1"/>
    <col min="15" max="15" width="11.28515625" bestFit="1" customWidth="1"/>
    <col min="16" max="16" width="11.140625" bestFit="1" customWidth="1"/>
    <col min="17" max="17" width="12.5703125" bestFit="1" customWidth="1"/>
    <col min="18" max="18" width="11.140625" bestFit="1" customWidth="1"/>
    <col min="19" max="19" width="13" bestFit="1" customWidth="1"/>
    <col min="20" max="20" width="11.140625" bestFit="1" customWidth="1"/>
    <col min="21" max="21" width="13" bestFit="1" customWidth="1"/>
    <col min="22" max="22" width="11.140625" bestFit="1" customWidth="1"/>
    <col min="23" max="23" width="13" bestFit="1" customWidth="1"/>
    <col min="24" max="32" width="11.140625" bestFit="1" customWidth="1"/>
    <col min="33" max="33" width="11.28515625" style="3" customWidth="1"/>
    <col min="34" max="34" width="14" style="3" customWidth="1"/>
  </cols>
  <sheetData>
    <row r="1" spans="1:34" ht="25.5" customHeight="1" x14ac:dyDescent="0.25">
      <c r="A1" s="93" t="s">
        <v>59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25.5" customHeight="1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25.5" customHeight="1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55.5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0.75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7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>
        <v>19.29</v>
      </c>
      <c r="G7" s="32">
        <f>E7*F7</f>
        <v>18.382060185185182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23823.149999999998</v>
      </c>
      <c r="T7" s="34"/>
      <c r="U7" s="35">
        <f>G7*15*86.4</f>
        <v>23823.149999999998</v>
      </c>
      <c r="V7" s="34"/>
      <c r="W7" s="35">
        <f>G7*15*86.4</f>
        <v>23823.149999999998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57.87</v>
      </c>
      <c r="AH7" s="58">
        <f>I7+J7+K7+L7+M7+N7+O7+P7+Q7+R7+S7+T7+U7+V7+W7+X7+Y7+Z7+AA7+AB7+AC7+AD7+AE7+AF7</f>
        <v>71469.45</v>
      </c>
    </row>
    <row r="8" spans="1:34" ht="37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1.85</v>
      </c>
      <c r="G8" s="20">
        <f t="shared" ref="G8:G16" si="3">E8*F8</f>
        <v>1.7629243827160495</v>
      </c>
      <c r="H8" s="20">
        <v>2</v>
      </c>
      <c r="I8" s="4"/>
      <c r="J8" s="5"/>
      <c r="K8" s="4"/>
      <c r="L8" s="5"/>
      <c r="M8" s="17"/>
      <c r="N8" s="10"/>
      <c r="O8" s="8">
        <f>G8*15*86.4</f>
        <v>2284.75</v>
      </c>
      <c r="P8" s="10"/>
      <c r="Q8" s="16"/>
      <c r="R8" s="10"/>
      <c r="S8" s="16"/>
      <c r="T8" s="10"/>
      <c r="U8" s="8">
        <f>G8*15*86.4</f>
        <v>2284.75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3.7</v>
      </c>
      <c r="AH8" s="59">
        <f>I8+J8+K8+L8+M8+N8+O8+P8+Q8+R8+S8+T8+U8+V8+W8+X8+Y8+Z8+AA8+AB8+AC8+AD8+AE8+AF8</f>
        <v>4569.5</v>
      </c>
    </row>
    <row r="9" spans="1:34" ht="37.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7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7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9.7100000000000009</v>
      </c>
      <c r="G11" s="20">
        <f t="shared" si="3"/>
        <v>10.571612654320989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13700.810000000001</v>
      </c>
      <c r="R11" s="10"/>
      <c r="S11" s="8">
        <f>G11*15*86.4</f>
        <v>13700.810000000001</v>
      </c>
      <c r="T11" s="10"/>
      <c r="U11" s="8">
        <f>G11*15*86.4</f>
        <v>13700.810000000001</v>
      </c>
      <c r="V11" s="10"/>
      <c r="W11" s="8">
        <f>G11*15*86.4</f>
        <v>13700.810000000001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38.840000000000003</v>
      </c>
      <c r="AH11" s="59">
        <f t="shared" si="6"/>
        <v>54803.240000000005</v>
      </c>
    </row>
    <row r="12" spans="1:34" ht="37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7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7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7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/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7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/>
      <c r="G16" s="46">
        <f t="shared" si="3"/>
        <v>0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0</v>
      </c>
      <c r="R16" s="50"/>
      <c r="S16" s="52">
        <f>G16*15*86.4</f>
        <v>0</v>
      </c>
      <c r="T16" s="50"/>
      <c r="U16" s="51"/>
      <c r="V16" s="53">
        <f>G16*16*86.4</f>
        <v>0</v>
      </c>
      <c r="W16" s="52">
        <f>G16*15*86.4</f>
        <v>0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0</v>
      </c>
      <c r="AH16" s="60">
        <f t="shared" si="6"/>
        <v>0</v>
      </c>
    </row>
    <row r="17" spans="1:34" ht="63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40.5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0</v>
      </c>
      <c r="J18" s="62">
        <f t="shared" ref="J18:AF18" si="7">J7+J8+J9+J10+J11+J12+J13+J14+J15+J16+J24+J25+J26</f>
        <v>0</v>
      </c>
      <c r="K18" s="62">
        <f t="shared" si="7"/>
        <v>0</v>
      </c>
      <c r="L18" s="62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2284.75</v>
      </c>
      <c r="P18" s="62">
        <f t="shared" si="7"/>
        <v>0</v>
      </c>
      <c r="Q18" s="62">
        <f t="shared" si="7"/>
        <v>13700.810000000001</v>
      </c>
      <c r="R18" s="62">
        <f t="shared" si="7"/>
        <v>0</v>
      </c>
      <c r="S18" s="62">
        <f t="shared" si="7"/>
        <v>37523.96</v>
      </c>
      <c r="T18" s="62">
        <f t="shared" si="7"/>
        <v>0</v>
      </c>
      <c r="U18" s="62">
        <f t="shared" si="7"/>
        <v>39808.71</v>
      </c>
      <c r="V18" s="62">
        <f t="shared" si="7"/>
        <v>0</v>
      </c>
      <c r="W18" s="62">
        <f t="shared" si="7"/>
        <v>37523.96</v>
      </c>
      <c r="X18" s="62">
        <f t="shared" si="7"/>
        <v>0</v>
      </c>
      <c r="Y18" s="62">
        <f t="shared" si="7"/>
        <v>0</v>
      </c>
      <c r="Z18" s="62">
        <f t="shared" si="7"/>
        <v>0</v>
      </c>
      <c r="AA18" s="62">
        <f t="shared" si="7"/>
        <v>0</v>
      </c>
      <c r="AB18" s="62">
        <f t="shared" si="7"/>
        <v>0</v>
      </c>
      <c r="AC18" s="62">
        <f t="shared" si="7"/>
        <v>0</v>
      </c>
      <c r="AD18" s="62">
        <f t="shared" si="7"/>
        <v>0</v>
      </c>
      <c r="AE18" s="62">
        <f t="shared" si="7"/>
        <v>0</v>
      </c>
      <c r="AF18" s="62">
        <f t="shared" si="7"/>
        <v>0</v>
      </c>
      <c r="AG18" s="62">
        <f>AG7+AG8+AG9+AG10+AG11+AG12+AG13+AG14+AG15+AG16</f>
        <v>100.41</v>
      </c>
      <c r="AH18" s="61">
        <f>I18+J18+K18+L18+M18+N18+O18+P18+Q18+R18+S18+T18+U18+V18+W18+X18+Y18+Z18+AA18+AB18+AC18+AD18+AE18+AF18</f>
        <v>130842.19</v>
      </c>
    </row>
    <row r="19" spans="1:34" ht="40.5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0.5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0.5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0.5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0.5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0.5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3998.1275865991201</v>
      </c>
      <c r="P27" s="7">
        <f t="shared" si="20"/>
        <v>0</v>
      </c>
      <c r="Q27" s="6">
        <f t="shared" si="20"/>
        <v>23975.308641975313</v>
      </c>
      <c r="R27" s="7">
        <f t="shared" si="20"/>
        <v>0</v>
      </c>
      <c r="S27" s="6">
        <f t="shared" si="20"/>
        <v>65663.893044946672</v>
      </c>
      <c r="T27" s="7">
        <f t="shared" si="20"/>
        <v>0</v>
      </c>
      <c r="U27" s="6">
        <f t="shared" si="20"/>
        <v>69662.020631545791</v>
      </c>
      <c r="V27" s="7">
        <f t="shared" si="20"/>
        <v>0</v>
      </c>
      <c r="W27" s="6">
        <f t="shared" si="20"/>
        <v>65663.893044946672</v>
      </c>
      <c r="X27" s="7">
        <f t="shared" si="20"/>
        <v>0</v>
      </c>
      <c r="Y27" s="6">
        <f t="shared" si="20"/>
        <v>0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228963.24295001355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0</v>
      </c>
      <c r="J28" s="38">
        <f>J27/(15*86400)</f>
        <v>0</v>
      </c>
      <c r="K28" s="65">
        <f t="shared" ref="K28:AF28" si="21">K27/(15*86400)</f>
        <v>0</v>
      </c>
      <c r="L28" s="38">
        <f t="shared" si="21"/>
        <v>0</v>
      </c>
      <c r="M28" s="65">
        <f t="shared" si="21"/>
        <v>0</v>
      </c>
      <c r="N28" s="38">
        <f t="shared" si="21"/>
        <v>0</v>
      </c>
      <c r="O28" s="65">
        <f t="shared" si="21"/>
        <v>3.0849749896598149E-3</v>
      </c>
      <c r="P28" s="38">
        <f t="shared" si="21"/>
        <v>0</v>
      </c>
      <c r="Q28" s="65">
        <f t="shared" si="21"/>
        <v>1.8499466544734038E-2</v>
      </c>
      <c r="R28" s="38">
        <f t="shared" si="21"/>
        <v>0</v>
      </c>
      <c r="S28" s="65">
        <f t="shared" si="21"/>
        <v>5.0666584139619344E-2</v>
      </c>
      <c r="T28" s="38">
        <f t="shared" si="21"/>
        <v>0</v>
      </c>
      <c r="U28" s="65">
        <f t="shared" si="21"/>
        <v>5.3751559129279161E-2</v>
      </c>
      <c r="V28" s="38">
        <f t="shared" si="21"/>
        <v>0</v>
      </c>
      <c r="W28" s="65">
        <f t="shared" si="21"/>
        <v>5.0666584139619344E-2</v>
      </c>
      <c r="X28" s="38">
        <f t="shared" si="21"/>
        <v>0</v>
      </c>
      <c r="Y28" s="65">
        <f t="shared" si="21"/>
        <v>0</v>
      </c>
      <c r="Z28" s="38">
        <f t="shared" si="21"/>
        <v>0</v>
      </c>
      <c r="AA28" s="65">
        <f t="shared" si="21"/>
        <v>0</v>
      </c>
      <c r="AB28" s="38">
        <f t="shared" si="21"/>
        <v>0</v>
      </c>
      <c r="AC28" s="65">
        <f t="shared" si="21"/>
        <v>0</v>
      </c>
      <c r="AD28" s="38">
        <f t="shared" si="21"/>
        <v>0</v>
      </c>
      <c r="AE28" s="65">
        <f t="shared" si="21"/>
        <v>0</v>
      </c>
      <c r="AF28" s="38">
        <f t="shared" si="21"/>
        <v>0</v>
      </c>
      <c r="AG28" s="65"/>
      <c r="AH28" s="38"/>
    </row>
  </sheetData>
  <mergeCells count="28">
    <mergeCell ref="AG24:AH26"/>
    <mergeCell ref="O17:AA17"/>
    <mergeCell ref="AB17:AF17"/>
    <mergeCell ref="M4:N4"/>
    <mergeCell ref="AE4:AF4"/>
    <mergeCell ref="H4:H5"/>
    <mergeCell ref="I17:N17"/>
    <mergeCell ref="Q4:R4"/>
    <mergeCell ref="S4:T4"/>
    <mergeCell ref="U4:V4"/>
    <mergeCell ref="W4:X4"/>
    <mergeCell ref="Y4:Z4"/>
    <mergeCell ref="AG4:AH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I4:J4"/>
    <mergeCell ref="K4:L4"/>
    <mergeCell ref="O4:P4"/>
    <mergeCell ref="AA4:AB4"/>
    <mergeCell ref="AC4:AD4"/>
  </mergeCells>
  <pageMargins left="0.7" right="0.7" top="0.75" bottom="0.75" header="0.3" footer="0.3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E925-BC13-4DBE-BD6F-1CF0528E2915}">
  <sheetPr>
    <tabColor rgb="FF00B050"/>
  </sheetPr>
  <dimension ref="A1:AH28"/>
  <sheetViews>
    <sheetView view="pageBreakPreview" topLeftCell="A7" zoomScale="60" zoomScaleNormal="90" workbookViewId="0">
      <selection activeCell="AG24" sqref="AG24:AH26"/>
    </sheetView>
  </sheetViews>
  <sheetFormatPr defaultColWidth="8.85546875" defaultRowHeight="15" x14ac:dyDescent="0.25"/>
  <cols>
    <col min="1" max="1" width="3.85546875" style="2" customWidth="1"/>
    <col min="2" max="2" width="31.140625" style="2" customWidth="1"/>
    <col min="3" max="3" width="8.85546875" style="2" customWidth="1"/>
    <col min="4" max="4" width="11.85546875" style="2" customWidth="1"/>
    <col min="5" max="5" width="10.85546875" style="2" customWidth="1"/>
    <col min="6" max="6" width="9.7109375" style="2" customWidth="1"/>
    <col min="7" max="7" width="12" style="2" customWidth="1"/>
    <col min="8" max="8" width="14.28515625" style="2" customWidth="1"/>
    <col min="9" max="10" width="13" style="2" bestFit="1" customWidth="1"/>
    <col min="11" max="14" width="11.140625" style="2" bestFit="1" customWidth="1"/>
    <col min="15" max="15" width="12.5703125" style="2" bestFit="1" customWidth="1"/>
    <col min="16" max="16" width="11.140625" style="2" bestFit="1" customWidth="1"/>
    <col min="17" max="17" width="13" style="2" bestFit="1" customWidth="1"/>
    <col min="18" max="18" width="11.140625" style="2" bestFit="1" customWidth="1"/>
    <col min="19" max="19" width="13" style="2" bestFit="1" customWidth="1"/>
    <col min="20" max="20" width="11.140625" style="2" bestFit="1" customWidth="1"/>
    <col min="21" max="21" width="14.140625" style="2" bestFit="1" customWidth="1"/>
    <col min="22" max="22" width="14.7109375" style="2" bestFit="1" customWidth="1"/>
    <col min="23" max="23" width="13" style="2" bestFit="1" customWidth="1"/>
    <col min="24" max="32" width="11.140625" style="2" bestFit="1" customWidth="1"/>
    <col min="33" max="33" width="11.28515625" style="3" customWidth="1"/>
    <col min="34" max="34" width="14" style="3" customWidth="1"/>
    <col min="35" max="16384" width="8.85546875" style="2"/>
  </cols>
  <sheetData>
    <row r="1" spans="1:34" ht="22.5" customHeight="1" x14ac:dyDescent="0.25">
      <c r="A1" s="93" t="s">
        <v>60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5"/>
    </row>
    <row r="2" spans="1:34" ht="22.5" customHeight="1" x14ac:dyDescent="0.25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8"/>
    </row>
    <row r="3" spans="1:34" ht="22.5" customHeight="1" thickBot="1" x14ac:dyDescent="0.3">
      <c r="A3" s="99" t="s">
        <v>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1"/>
    </row>
    <row r="4" spans="1:34" ht="52.5" customHeight="1" thickBot="1" x14ac:dyDescent="0.3">
      <c r="A4" s="102" t="s">
        <v>1</v>
      </c>
      <c r="B4" s="104" t="s">
        <v>2</v>
      </c>
      <c r="C4" s="104" t="s">
        <v>3</v>
      </c>
      <c r="D4" s="106" t="s">
        <v>27</v>
      </c>
      <c r="E4" s="106" t="s">
        <v>28</v>
      </c>
      <c r="F4" s="106" t="s">
        <v>29</v>
      </c>
      <c r="G4" s="106" t="s">
        <v>30</v>
      </c>
      <c r="H4" s="106" t="s">
        <v>38</v>
      </c>
      <c r="I4" s="108" t="s">
        <v>40</v>
      </c>
      <c r="J4" s="109"/>
      <c r="K4" s="108" t="s">
        <v>39</v>
      </c>
      <c r="L4" s="110"/>
      <c r="M4" s="85" t="s">
        <v>4</v>
      </c>
      <c r="N4" s="86"/>
      <c r="O4" s="85" t="s">
        <v>5</v>
      </c>
      <c r="P4" s="86"/>
      <c r="Q4" s="85" t="s">
        <v>6</v>
      </c>
      <c r="R4" s="86"/>
      <c r="S4" s="85" t="s">
        <v>7</v>
      </c>
      <c r="T4" s="86"/>
      <c r="U4" s="85" t="s">
        <v>8</v>
      </c>
      <c r="V4" s="86"/>
      <c r="W4" s="85" t="s">
        <v>9</v>
      </c>
      <c r="X4" s="86"/>
      <c r="Y4" s="85" t="s">
        <v>10</v>
      </c>
      <c r="Z4" s="86"/>
      <c r="AA4" s="85" t="s">
        <v>11</v>
      </c>
      <c r="AB4" s="86"/>
      <c r="AC4" s="85" t="s">
        <v>41</v>
      </c>
      <c r="AD4" s="86"/>
      <c r="AE4" s="85" t="s">
        <v>12</v>
      </c>
      <c r="AF4" s="86"/>
      <c r="AG4" s="87" t="s">
        <v>42</v>
      </c>
      <c r="AH4" s="88"/>
    </row>
    <row r="5" spans="1:34" ht="33" customHeight="1" thickBot="1" x14ac:dyDescent="0.3">
      <c r="A5" s="103"/>
      <c r="B5" s="105"/>
      <c r="C5" s="105"/>
      <c r="D5" s="105"/>
      <c r="E5" s="105"/>
      <c r="F5" s="107"/>
      <c r="G5" s="105"/>
      <c r="H5" s="107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1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7" t="s">
        <v>43</v>
      </c>
      <c r="AH5" s="57" t="s">
        <v>44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7.5" customHeight="1" x14ac:dyDescent="0.25">
      <c r="A7" s="43">
        <v>1</v>
      </c>
      <c r="B7" s="44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6"/>
      <c r="G7" s="32">
        <f>E7*F7</f>
        <v>0</v>
      </c>
      <c r="H7" s="32">
        <v>3</v>
      </c>
      <c r="I7" s="36"/>
      <c r="J7" s="37"/>
      <c r="K7" s="36"/>
      <c r="L7" s="37"/>
      <c r="M7" s="45"/>
      <c r="N7" s="34"/>
      <c r="O7" s="33"/>
      <c r="P7" s="34"/>
      <c r="Q7" s="33"/>
      <c r="R7" s="34"/>
      <c r="S7" s="35">
        <f>G7*15*86.4</f>
        <v>0</v>
      </c>
      <c r="T7" s="34"/>
      <c r="U7" s="35">
        <f>G7*15*86.4</f>
        <v>0</v>
      </c>
      <c r="V7" s="34"/>
      <c r="W7" s="35">
        <f>G7*15*86.4</f>
        <v>0</v>
      </c>
      <c r="X7" s="34"/>
      <c r="Y7" s="33"/>
      <c r="Z7" s="34"/>
      <c r="AA7" s="33"/>
      <c r="AB7" s="34"/>
      <c r="AC7" s="33"/>
      <c r="AD7" s="34"/>
      <c r="AE7" s="33"/>
      <c r="AF7" s="54"/>
      <c r="AG7" s="56">
        <f>F7*H7</f>
        <v>0</v>
      </c>
      <c r="AH7" s="58">
        <f>I7+J7+K7+L7+M7+N7+O7+P7+Q7+R7+S7+T7+U7+V7+W7+X7+Y7+Z7+AA7+AB7+AC7+AD7+AE7+AF7</f>
        <v>0</v>
      </c>
    </row>
    <row r="8" spans="1:34" ht="37.5" customHeight="1" x14ac:dyDescent="0.25">
      <c r="A8" s="29">
        <f>A7+1</f>
        <v>2</v>
      </c>
      <c r="B8" s="1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67">
        <v>42.26</v>
      </c>
      <c r="G8" s="20">
        <f t="shared" ref="G8:G16" si="3">E8*F8</f>
        <v>40.270910493827159</v>
      </c>
      <c r="H8" s="20">
        <v>2</v>
      </c>
      <c r="I8" s="4"/>
      <c r="J8" s="5"/>
      <c r="K8" s="4"/>
      <c r="L8" s="5"/>
      <c r="M8" s="17"/>
      <c r="N8" s="10"/>
      <c r="O8" s="8">
        <f>G8*15*86.4</f>
        <v>52191.1</v>
      </c>
      <c r="P8" s="10"/>
      <c r="Q8" s="16"/>
      <c r="R8" s="10"/>
      <c r="S8" s="16"/>
      <c r="T8" s="10"/>
      <c r="U8" s="8">
        <f>G8*15*86.4</f>
        <v>52191.1</v>
      </c>
      <c r="V8" s="10"/>
      <c r="W8" s="16"/>
      <c r="X8" s="10"/>
      <c r="Y8" s="16"/>
      <c r="Z8" s="10"/>
      <c r="AA8" s="16"/>
      <c r="AB8" s="10"/>
      <c r="AC8" s="16"/>
      <c r="AD8" s="10"/>
      <c r="AE8" s="16"/>
      <c r="AF8" s="25"/>
      <c r="AG8" s="11">
        <f>F8*H8</f>
        <v>84.52</v>
      </c>
      <c r="AH8" s="59">
        <f>I8+J8+K8+L8+M8+N8+O8+P8+Q8+R8+S8+T8+U8+V8+W8+X8+Y8+Z8+AA8+AB8+AC8+AD8+AE8+AF8</f>
        <v>104382.2</v>
      </c>
    </row>
    <row r="9" spans="1:34" ht="37.5" customHeight="1" x14ac:dyDescent="0.25">
      <c r="A9" s="29">
        <f t="shared" ref="A9:A28" si="4">A8+1</f>
        <v>3</v>
      </c>
      <c r="B9" s="1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67"/>
      <c r="G9" s="20">
        <f t="shared" si="3"/>
        <v>0</v>
      </c>
      <c r="H9" s="20">
        <v>2</v>
      </c>
      <c r="I9" s="4"/>
      <c r="J9" s="5"/>
      <c r="K9" s="4"/>
      <c r="L9" s="5"/>
      <c r="M9" s="17"/>
      <c r="N9" s="10"/>
      <c r="O9" s="16"/>
      <c r="P9" s="10"/>
      <c r="Q9" s="16"/>
      <c r="R9" s="9">
        <f>G9*16*86.4</f>
        <v>0</v>
      </c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10"/>
      <c r="AC9" s="16"/>
      <c r="AD9" s="10"/>
      <c r="AE9" s="16"/>
      <c r="AF9" s="25"/>
      <c r="AG9" s="11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7.5" customHeight="1" x14ac:dyDescent="0.25">
      <c r="A10" s="29">
        <f t="shared" si="4"/>
        <v>4</v>
      </c>
      <c r="B10" s="1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67"/>
      <c r="G10" s="20">
        <f t="shared" si="3"/>
        <v>0</v>
      </c>
      <c r="H10" s="20">
        <v>1</v>
      </c>
      <c r="I10" s="4"/>
      <c r="J10" s="5"/>
      <c r="K10" s="4"/>
      <c r="L10" s="5"/>
      <c r="M10" s="17"/>
      <c r="N10" s="10"/>
      <c r="O10" s="8">
        <f>G10*15*86.4</f>
        <v>0</v>
      </c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25"/>
      <c r="AG10" s="11">
        <f t="shared" si="5"/>
        <v>0</v>
      </c>
      <c r="AH10" s="59">
        <f t="shared" si="6"/>
        <v>0</v>
      </c>
    </row>
    <row r="11" spans="1:34" ht="37.5" customHeight="1" x14ac:dyDescent="0.25">
      <c r="A11" s="29">
        <f t="shared" si="4"/>
        <v>5</v>
      </c>
      <c r="B11" s="1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67">
        <v>51.24</v>
      </c>
      <c r="G11" s="20">
        <f t="shared" si="3"/>
        <v>55.786759259259263</v>
      </c>
      <c r="H11" s="20">
        <v>4</v>
      </c>
      <c r="I11" s="4"/>
      <c r="J11" s="5"/>
      <c r="K11" s="4"/>
      <c r="L11" s="5"/>
      <c r="M11" s="17"/>
      <c r="N11" s="10"/>
      <c r="O11" s="16"/>
      <c r="P11" s="10"/>
      <c r="Q11" s="8">
        <f>G11*15*86.4</f>
        <v>72299.640000000014</v>
      </c>
      <c r="R11" s="10"/>
      <c r="S11" s="8">
        <f>G11*15*86.4</f>
        <v>72299.640000000014</v>
      </c>
      <c r="T11" s="10"/>
      <c r="U11" s="8">
        <f>G11*15*86.4</f>
        <v>72299.640000000014</v>
      </c>
      <c r="V11" s="10"/>
      <c r="W11" s="8">
        <f>G11*15*86.4</f>
        <v>72299.640000000014</v>
      </c>
      <c r="X11" s="10"/>
      <c r="Y11" s="16"/>
      <c r="Z11" s="10"/>
      <c r="AA11" s="16"/>
      <c r="AB11" s="10"/>
      <c r="AC11" s="16"/>
      <c r="AD11" s="10"/>
      <c r="AE11" s="16"/>
      <c r="AF11" s="25"/>
      <c r="AG11" s="11">
        <f t="shared" si="5"/>
        <v>204.96</v>
      </c>
      <c r="AH11" s="59">
        <f t="shared" si="6"/>
        <v>289198.56000000006</v>
      </c>
    </row>
    <row r="12" spans="1:34" ht="37.5" customHeight="1" x14ac:dyDescent="0.25">
      <c r="A12" s="29">
        <f t="shared" si="4"/>
        <v>6</v>
      </c>
      <c r="B12" s="1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67"/>
      <c r="G12" s="20">
        <f t="shared" si="3"/>
        <v>0</v>
      </c>
      <c r="H12" s="20">
        <v>5</v>
      </c>
      <c r="I12" s="4"/>
      <c r="J12" s="5"/>
      <c r="K12" s="4"/>
      <c r="L12" s="5"/>
      <c r="M12" s="17"/>
      <c r="N12" s="10"/>
      <c r="O12" s="8">
        <f>G12*15*86.4</f>
        <v>0</v>
      </c>
      <c r="P12" s="10"/>
      <c r="Q12" s="8">
        <f>G12*15*86.4</f>
        <v>0</v>
      </c>
      <c r="R12" s="10"/>
      <c r="S12" s="16"/>
      <c r="T12" s="10"/>
      <c r="U12" s="8">
        <f>G12*15*86.4</f>
        <v>0</v>
      </c>
      <c r="V12" s="10"/>
      <c r="W12" s="8">
        <f>G12*15*86.4</f>
        <v>0</v>
      </c>
      <c r="X12" s="10"/>
      <c r="Y12" s="8">
        <f>G12*15*86.4</f>
        <v>0</v>
      </c>
      <c r="Z12" s="10"/>
      <c r="AA12" s="16"/>
      <c r="AB12" s="10"/>
      <c r="AC12" s="16"/>
      <c r="AD12" s="10"/>
      <c r="AE12" s="16"/>
      <c r="AF12" s="25"/>
      <c r="AG12" s="11">
        <f t="shared" si="5"/>
        <v>0</v>
      </c>
      <c r="AH12" s="59">
        <f t="shared" si="6"/>
        <v>0</v>
      </c>
    </row>
    <row r="13" spans="1:34" ht="37.5" customHeight="1" x14ac:dyDescent="0.25">
      <c r="A13" s="29">
        <f t="shared" si="4"/>
        <v>7</v>
      </c>
      <c r="B13" s="1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67"/>
      <c r="G13" s="20">
        <f t="shared" si="3"/>
        <v>0</v>
      </c>
      <c r="H13" s="20">
        <v>1</v>
      </c>
      <c r="I13" s="4"/>
      <c r="J13" s="5"/>
      <c r="K13" s="4"/>
      <c r="L13" s="5"/>
      <c r="M13" s="17"/>
      <c r="N13" s="10"/>
      <c r="O13" s="16"/>
      <c r="P13" s="10"/>
      <c r="Q13" s="16"/>
      <c r="R13" s="10"/>
      <c r="S13" s="8">
        <f>G13*15*86.4</f>
        <v>0</v>
      </c>
      <c r="T13" s="10"/>
      <c r="U13" s="16"/>
      <c r="V13" s="10"/>
      <c r="W13" s="16"/>
      <c r="X13" s="10"/>
      <c r="Y13" s="16"/>
      <c r="Z13" s="10"/>
      <c r="AA13" s="16"/>
      <c r="AB13" s="10"/>
      <c r="AC13" s="16"/>
      <c r="AD13" s="10"/>
      <c r="AE13" s="16"/>
      <c r="AF13" s="25"/>
      <c r="AG13" s="11">
        <f t="shared" si="5"/>
        <v>0</v>
      </c>
      <c r="AH13" s="59">
        <f t="shared" si="6"/>
        <v>0</v>
      </c>
    </row>
    <row r="14" spans="1:34" ht="37.5" customHeight="1" x14ac:dyDescent="0.25">
      <c r="A14" s="29">
        <f t="shared" si="4"/>
        <v>8</v>
      </c>
      <c r="B14" s="1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67"/>
      <c r="G14" s="20">
        <f t="shared" si="3"/>
        <v>0</v>
      </c>
      <c r="H14" s="20">
        <v>2</v>
      </c>
      <c r="I14" s="4"/>
      <c r="J14" s="5"/>
      <c r="K14" s="4"/>
      <c r="L14" s="5"/>
      <c r="M14" s="17"/>
      <c r="N14" s="10"/>
      <c r="O14" s="8">
        <f>G14*15*86.4</f>
        <v>0</v>
      </c>
      <c r="P14" s="10"/>
      <c r="Q14" s="16"/>
      <c r="R14" s="10"/>
      <c r="S14" s="16"/>
      <c r="T14" s="10"/>
      <c r="U14" s="8">
        <f>G14*15*86.4</f>
        <v>0</v>
      </c>
      <c r="V14" s="10"/>
      <c r="W14" s="16"/>
      <c r="X14" s="10"/>
      <c r="Y14" s="16"/>
      <c r="Z14" s="10"/>
      <c r="AA14" s="16"/>
      <c r="AB14" s="10"/>
      <c r="AC14" s="16"/>
      <c r="AD14" s="10"/>
      <c r="AE14" s="16"/>
      <c r="AF14" s="25"/>
      <c r="AG14" s="11">
        <f t="shared" si="5"/>
        <v>0</v>
      </c>
      <c r="AH14" s="59">
        <f t="shared" si="6"/>
        <v>0</v>
      </c>
    </row>
    <row r="15" spans="1:34" ht="37.5" customHeight="1" x14ac:dyDescent="0.25">
      <c r="A15" s="29">
        <f t="shared" si="4"/>
        <v>9</v>
      </c>
      <c r="B15" s="1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67"/>
      <c r="G15" s="20">
        <f t="shared" si="3"/>
        <v>0</v>
      </c>
      <c r="H15" s="20">
        <v>6</v>
      </c>
      <c r="I15" s="4"/>
      <c r="J15" s="5"/>
      <c r="K15" s="4"/>
      <c r="L15" s="5"/>
      <c r="M15" s="17"/>
      <c r="N15" s="10"/>
      <c r="O15" s="8">
        <f>G15*15*86.4</f>
        <v>0</v>
      </c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16"/>
      <c r="AB15" s="10"/>
      <c r="AC15" s="16"/>
      <c r="AD15" s="10"/>
      <c r="AE15" s="16"/>
      <c r="AF15" s="25"/>
      <c r="AG15" s="11">
        <f t="shared" si="5"/>
        <v>0</v>
      </c>
      <c r="AH15" s="59">
        <f t="shared" si="6"/>
        <v>0</v>
      </c>
    </row>
    <row r="16" spans="1:34" ht="37.5" customHeight="1" thickBot="1" x14ac:dyDescent="0.3">
      <c r="A16" s="29">
        <f t="shared" si="4"/>
        <v>10</v>
      </c>
      <c r="B16" s="30" t="s">
        <v>25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8">
        <v>2</v>
      </c>
      <c r="G16" s="46">
        <f t="shared" si="3"/>
        <v>2.1774691358024691</v>
      </c>
      <c r="H16" s="46">
        <v>4</v>
      </c>
      <c r="I16" s="47"/>
      <c r="J16" s="48"/>
      <c r="K16" s="47"/>
      <c r="L16" s="48"/>
      <c r="M16" s="49"/>
      <c r="N16" s="50"/>
      <c r="O16" s="51"/>
      <c r="P16" s="50"/>
      <c r="Q16" s="52">
        <f>G16*15*86.4</f>
        <v>2822.0000000000005</v>
      </c>
      <c r="R16" s="50"/>
      <c r="S16" s="52">
        <f>G16*15*86.4</f>
        <v>2822.0000000000005</v>
      </c>
      <c r="T16" s="50"/>
      <c r="U16" s="51"/>
      <c r="V16" s="53">
        <f>G16*16*86.4</f>
        <v>3010.1333333333337</v>
      </c>
      <c r="W16" s="52">
        <f>G16*15*86.4</f>
        <v>2822.0000000000005</v>
      </c>
      <c r="X16" s="50"/>
      <c r="Y16" s="51"/>
      <c r="Z16" s="50"/>
      <c r="AA16" s="51"/>
      <c r="AB16" s="50"/>
      <c r="AC16" s="51"/>
      <c r="AD16" s="50"/>
      <c r="AE16" s="51"/>
      <c r="AF16" s="55"/>
      <c r="AG16" s="18">
        <f>F16*H16</f>
        <v>8</v>
      </c>
      <c r="AH16" s="60">
        <f t="shared" si="6"/>
        <v>11476.133333333335</v>
      </c>
    </row>
    <row r="17" spans="1:34" ht="60.75" customHeight="1" thickBot="1" x14ac:dyDescent="0.3">
      <c r="A17" s="29">
        <f t="shared" si="4"/>
        <v>11</v>
      </c>
      <c r="B17" s="73" t="s">
        <v>46</v>
      </c>
      <c r="C17" s="77"/>
      <c r="D17" s="77"/>
      <c r="E17" s="77"/>
      <c r="F17" s="78"/>
      <c r="G17" s="77"/>
      <c r="H17" s="77"/>
      <c r="I17" s="83" t="s">
        <v>50</v>
      </c>
      <c r="J17" s="84"/>
      <c r="K17" s="84"/>
      <c r="L17" s="84"/>
      <c r="M17" s="84"/>
      <c r="N17" s="84"/>
      <c r="O17" s="91" t="s">
        <v>51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89" t="s">
        <v>50</v>
      </c>
      <c r="AC17" s="89"/>
      <c r="AD17" s="89"/>
      <c r="AE17" s="89"/>
      <c r="AF17" s="90"/>
      <c r="AG17" s="70"/>
      <c r="AH17" s="71"/>
    </row>
    <row r="18" spans="1:34" ht="42" customHeight="1" x14ac:dyDescent="0.25">
      <c r="A18" s="29">
        <f t="shared" si="4"/>
        <v>12</v>
      </c>
      <c r="B18" s="40" t="s">
        <v>31</v>
      </c>
      <c r="C18" s="41"/>
      <c r="D18" s="41"/>
      <c r="E18" s="41"/>
      <c r="F18" s="41"/>
      <c r="G18" s="42"/>
      <c r="H18" s="42"/>
      <c r="I18" s="62">
        <f>I7+I8+I9+I10+I11+I12+I13+I14+I15+I16+I24+I25+I26</f>
        <v>40584</v>
      </c>
      <c r="J18" s="62">
        <f t="shared" ref="J18:AF18" si="7">J7+J8+J9+J10+J11+J12+J13+J14+J15+J16+J24+J25+J26</f>
        <v>40584</v>
      </c>
      <c r="K18" s="62">
        <f t="shared" si="7"/>
        <v>1405</v>
      </c>
      <c r="L18" s="62">
        <f t="shared" si="7"/>
        <v>1405</v>
      </c>
      <c r="M18" s="62">
        <f t="shared" si="7"/>
        <v>1405</v>
      </c>
      <c r="N18" s="62">
        <f t="shared" si="7"/>
        <v>1405</v>
      </c>
      <c r="O18" s="62">
        <f t="shared" si="7"/>
        <v>53596.1</v>
      </c>
      <c r="P18" s="62">
        <f t="shared" si="7"/>
        <v>1405</v>
      </c>
      <c r="Q18" s="62">
        <f t="shared" si="7"/>
        <v>76526.640000000014</v>
      </c>
      <c r="R18" s="62">
        <f t="shared" si="7"/>
        <v>1405</v>
      </c>
      <c r="S18" s="62">
        <f t="shared" si="7"/>
        <v>76526.640000000014</v>
      </c>
      <c r="T18" s="62">
        <f t="shared" si="7"/>
        <v>1405</v>
      </c>
      <c r="U18" s="62">
        <f t="shared" si="7"/>
        <v>125895.74000000002</v>
      </c>
      <c r="V18" s="62">
        <f t="shared" si="7"/>
        <v>4415.1333333333332</v>
      </c>
      <c r="W18" s="62">
        <f t="shared" si="7"/>
        <v>76526.640000000014</v>
      </c>
      <c r="X18" s="62">
        <f t="shared" si="7"/>
        <v>1405</v>
      </c>
      <c r="Y18" s="62">
        <f t="shared" si="7"/>
        <v>1405</v>
      </c>
      <c r="Z18" s="62">
        <f t="shared" si="7"/>
        <v>1405</v>
      </c>
      <c r="AA18" s="62">
        <f t="shared" si="7"/>
        <v>1405</v>
      </c>
      <c r="AB18" s="62">
        <f t="shared" si="7"/>
        <v>1405</v>
      </c>
      <c r="AC18" s="62">
        <f t="shared" si="7"/>
        <v>1405</v>
      </c>
      <c r="AD18" s="62">
        <f t="shared" si="7"/>
        <v>1405</v>
      </c>
      <c r="AE18" s="62">
        <f t="shared" si="7"/>
        <v>1405</v>
      </c>
      <c r="AF18" s="62">
        <f t="shared" si="7"/>
        <v>1405</v>
      </c>
      <c r="AG18" s="62">
        <f>AG7+AG8+AG9+AG10+AG11+AG12+AG13+AG14+AG15+AG16</f>
        <v>297.48</v>
      </c>
      <c r="AH18" s="61">
        <f>I18+J18+K18+L18+M18+N18+O18+P18+Q18+R18+S18+T18+U18+V18+W18+X18+Y18+Z18+AA18+AB18+AC18+AD18+AE18+AF18</f>
        <v>517134.89333333337</v>
      </c>
    </row>
    <row r="19" spans="1:34" ht="42" customHeight="1" x14ac:dyDescent="0.25">
      <c r="A19" s="29">
        <f t="shared" si="4"/>
        <v>13</v>
      </c>
      <c r="B19" s="19" t="s">
        <v>45</v>
      </c>
      <c r="C19" s="22"/>
      <c r="D19" s="22"/>
      <c r="E19" s="22"/>
      <c r="F19" s="22"/>
      <c r="G19" s="22"/>
      <c r="H19" s="22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2" customHeight="1" x14ac:dyDescent="0.25">
      <c r="A20" s="29">
        <f t="shared" si="4"/>
        <v>14</v>
      </c>
      <c r="B20" s="19" t="s">
        <v>32</v>
      </c>
      <c r="C20" s="21"/>
      <c r="D20" s="21"/>
      <c r="E20" s="21"/>
      <c r="F20" s="21"/>
      <c r="G20" s="24"/>
      <c r="H20" s="24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11"/>
      <c r="AH20" s="12"/>
    </row>
    <row r="21" spans="1:34" ht="42" customHeight="1" x14ac:dyDescent="0.25">
      <c r="A21" s="29">
        <f t="shared" si="4"/>
        <v>15</v>
      </c>
      <c r="B21" s="19" t="s">
        <v>33</v>
      </c>
      <c r="C21" s="22"/>
      <c r="D21" s="22"/>
      <c r="E21" s="22"/>
      <c r="F21" s="22"/>
      <c r="G21" s="22"/>
      <c r="H21" s="22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2" customHeight="1" x14ac:dyDescent="0.25">
      <c r="A22" s="29">
        <f t="shared" si="4"/>
        <v>16</v>
      </c>
      <c r="B22" s="19" t="s">
        <v>34</v>
      </c>
      <c r="C22" s="22"/>
      <c r="D22" s="22"/>
      <c r="E22" s="22"/>
      <c r="F22" s="22"/>
      <c r="G22" s="22"/>
      <c r="H22" s="22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2" customHeight="1" x14ac:dyDescent="0.25">
      <c r="A23" s="29">
        <f t="shared" si="4"/>
        <v>17</v>
      </c>
      <c r="B23" s="19" t="s">
        <v>35</v>
      </c>
      <c r="C23" s="22"/>
      <c r="D23" s="22"/>
      <c r="E23" s="22"/>
      <c r="F23" s="22"/>
      <c r="G23" s="22"/>
      <c r="H23" s="22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2" customHeight="1" x14ac:dyDescent="0.25">
      <c r="A24" s="29">
        <f t="shared" si="4"/>
        <v>18</v>
      </c>
      <c r="B24" s="72" t="s">
        <v>47</v>
      </c>
      <c r="C24" s="22"/>
      <c r="D24" s="22"/>
      <c r="E24" s="22"/>
      <c r="F24" s="22"/>
      <c r="G24" s="22"/>
      <c r="H24" s="22"/>
      <c r="I24" s="11">
        <v>40584</v>
      </c>
      <c r="J24" s="11">
        <v>40584</v>
      </c>
      <c r="K24" s="11">
        <v>1405</v>
      </c>
      <c r="L24" s="11">
        <v>1405</v>
      </c>
      <c r="M24" s="11">
        <v>1405</v>
      </c>
      <c r="N24" s="11">
        <v>1405</v>
      </c>
      <c r="O24" s="11">
        <v>1405</v>
      </c>
      <c r="P24" s="11">
        <v>1405</v>
      </c>
      <c r="Q24" s="11">
        <v>1405</v>
      </c>
      <c r="R24" s="11">
        <v>1405</v>
      </c>
      <c r="S24" s="11">
        <v>1405</v>
      </c>
      <c r="T24" s="11">
        <v>1405</v>
      </c>
      <c r="U24" s="11">
        <v>1405</v>
      </c>
      <c r="V24" s="11">
        <v>1405</v>
      </c>
      <c r="W24" s="11">
        <v>1405</v>
      </c>
      <c r="X24" s="11">
        <v>1405</v>
      </c>
      <c r="Y24" s="11">
        <v>1405</v>
      </c>
      <c r="Z24" s="11">
        <v>1405</v>
      </c>
      <c r="AA24" s="11">
        <v>1405</v>
      </c>
      <c r="AB24" s="11">
        <v>1405</v>
      </c>
      <c r="AC24" s="11">
        <v>1405</v>
      </c>
      <c r="AD24" s="11">
        <v>1405</v>
      </c>
      <c r="AE24" s="11">
        <v>1405</v>
      </c>
      <c r="AF24" s="11">
        <v>1405</v>
      </c>
      <c r="AG24" s="112" t="s">
        <v>75</v>
      </c>
      <c r="AH24" s="113"/>
    </row>
    <row r="25" spans="1:34" ht="33" x14ac:dyDescent="0.25">
      <c r="A25" s="29">
        <f t="shared" si="4"/>
        <v>19</v>
      </c>
      <c r="B25" s="72" t="s">
        <v>48</v>
      </c>
      <c r="C25" s="22"/>
      <c r="D25" s="22"/>
      <c r="E25" s="22"/>
      <c r="F25" s="22"/>
      <c r="G25" s="22"/>
      <c r="H25" s="2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114"/>
      <c r="AH25" s="115"/>
    </row>
    <row r="26" spans="1:34" ht="33" x14ac:dyDescent="0.25">
      <c r="A26" s="29">
        <f t="shared" si="4"/>
        <v>20</v>
      </c>
      <c r="B26" s="72" t="s">
        <v>49</v>
      </c>
      <c r="C26" s="22"/>
      <c r="D26" s="22"/>
      <c r="E26" s="22"/>
      <c r="F26" s="22"/>
      <c r="G26" s="22"/>
      <c r="H26" s="2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6"/>
      <c r="AH26" s="117"/>
    </row>
    <row r="27" spans="1:34" ht="33" x14ac:dyDescent="0.25">
      <c r="A27" s="29">
        <f t="shared" si="4"/>
        <v>21</v>
      </c>
      <c r="B27" s="19" t="s">
        <v>36</v>
      </c>
      <c r="C27" s="22"/>
      <c r="D27" s="22"/>
      <c r="E27" s="22"/>
      <c r="F27" s="22"/>
      <c r="G27" s="22"/>
      <c r="H27" s="22"/>
      <c r="I27" s="6">
        <f>I18/I23</f>
        <v>71018.715384413474</v>
      </c>
      <c r="J27" s="7">
        <f>J18/J23</f>
        <v>71018.715384413474</v>
      </c>
      <c r="K27" s="6">
        <f t="shared" ref="K27:AE27" si="20">K18/K23</f>
        <v>2458.636288071677</v>
      </c>
      <c r="L27" s="7">
        <f t="shared" si="20"/>
        <v>2458.636288071677</v>
      </c>
      <c r="M27" s="6">
        <f t="shared" si="20"/>
        <v>2458.636288071677</v>
      </c>
      <c r="N27" s="7">
        <f t="shared" si="20"/>
        <v>2458.636288071677</v>
      </c>
      <c r="O27" s="6">
        <f>O18/O23</f>
        <v>93788.837266276445</v>
      </c>
      <c r="P27" s="7">
        <f t="shared" si="20"/>
        <v>2458.636288071677</v>
      </c>
      <c r="Q27" s="6">
        <f t="shared" si="20"/>
        <v>133915.42641152852</v>
      </c>
      <c r="R27" s="7">
        <f t="shared" si="20"/>
        <v>2458.636288071677</v>
      </c>
      <c r="S27" s="6">
        <f t="shared" si="20"/>
        <v>133915.42641152852</v>
      </c>
      <c r="T27" s="7">
        <f t="shared" si="20"/>
        <v>2458.636288071677</v>
      </c>
      <c r="U27" s="6">
        <f t="shared" si="20"/>
        <v>220307.35578479501</v>
      </c>
      <c r="V27" s="7">
        <f t="shared" si="20"/>
        <v>7726.1260000058337</v>
      </c>
      <c r="W27" s="6">
        <f t="shared" si="20"/>
        <v>133915.42641152852</v>
      </c>
      <c r="X27" s="7">
        <f t="shared" si="20"/>
        <v>2458.636288071677</v>
      </c>
      <c r="Y27" s="6">
        <f t="shared" si="20"/>
        <v>2458.636288071677</v>
      </c>
      <c r="Z27" s="7">
        <f t="shared" si="20"/>
        <v>2458.636288071677</v>
      </c>
      <c r="AA27" s="6">
        <f t="shared" si="20"/>
        <v>2458.636288071677</v>
      </c>
      <c r="AB27" s="7">
        <f t="shared" si="20"/>
        <v>2458.636288071677</v>
      </c>
      <c r="AC27" s="6">
        <f t="shared" si="20"/>
        <v>2458.636288071677</v>
      </c>
      <c r="AD27" s="7">
        <f t="shared" si="20"/>
        <v>2458.636288071677</v>
      </c>
      <c r="AE27" s="6">
        <f t="shared" si="20"/>
        <v>2458.636288071677</v>
      </c>
      <c r="AF27" s="7">
        <f>AF18/AF23</f>
        <v>2458.636288071677</v>
      </c>
      <c r="AG27" s="6"/>
      <c r="AH27" s="7">
        <f>I27+J27+K27+L27+M27+N27+O27+P27+Q27+R27+S27+T27+U27+V27+W27+X27+Y27+Z27+AA27+AB27+AC27+AD27+AE27+AF27</f>
        <v>904944.2096636364</v>
      </c>
    </row>
    <row r="28" spans="1:34" ht="30.75" thickBot="1" x14ac:dyDescent="0.3">
      <c r="A28" s="29">
        <f t="shared" si="4"/>
        <v>22</v>
      </c>
      <c r="B28" s="30" t="s">
        <v>37</v>
      </c>
      <c r="C28" s="23"/>
      <c r="D28" s="23"/>
      <c r="E28" s="23"/>
      <c r="F28" s="23"/>
      <c r="G28" s="23"/>
      <c r="H28" s="23"/>
      <c r="I28" s="65">
        <f>I27/(15*86400)</f>
        <v>5.4798391500319038E-2</v>
      </c>
      <c r="J28" s="38">
        <f>J27/(15*86400)</f>
        <v>5.4798391500319038E-2</v>
      </c>
      <c r="K28" s="65">
        <f t="shared" ref="K28:AF28" si="21">K27/(15*86400)</f>
        <v>1.8970959012898742E-3</v>
      </c>
      <c r="L28" s="38">
        <f t="shared" si="21"/>
        <v>1.8970959012898742E-3</v>
      </c>
      <c r="M28" s="65">
        <f t="shared" si="21"/>
        <v>1.8970959012898742E-3</v>
      </c>
      <c r="N28" s="38">
        <f t="shared" si="21"/>
        <v>1.8970959012898742E-3</v>
      </c>
      <c r="O28" s="65">
        <f t="shared" si="21"/>
        <v>7.2367929989410842E-2</v>
      </c>
      <c r="P28" s="38">
        <f t="shared" si="21"/>
        <v>1.8970959012898742E-3</v>
      </c>
      <c r="Q28" s="65">
        <f t="shared" si="21"/>
        <v>0.10332980432988312</v>
      </c>
      <c r="R28" s="38">
        <f t="shared" si="21"/>
        <v>1.8970959012898742E-3</v>
      </c>
      <c r="S28" s="65">
        <f t="shared" si="21"/>
        <v>0.10332980432988312</v>
      </c>
      <c r="T28" s="38">
        <f t="shared" si="21"/>
        <v>1.8970959012898742E-3</v>
      </c>
      <c r="U28" s="65">
        <f t="shared" si="21"/>
        <v>0.16999024366110727</v>
      </c>
      <c r="V28" s="38">
        <f t="shared" si="21"/>
        <v>5.9615169753131437E-3</v>
      </c>
      <c r="W28" s="65">
        <f t="shared" si="21"/>
        <v>0.10332980432988312</v>
      </c>
      <c r="X28" s="38">
        <f t="shared" si="21"/>
        <v>1.8970959012898742E-3</v>
      </c>
      <c r="Y28" s="65">
        <f t="shared" si="21"/>
        <v>1.8970959012898742E-3</v>
      </c>
      <c r="Z28" s="38">
        <f t="shared" si="21"/>
        <v>1.8970959012898742E-3</v>
      </c>
      <c r="AA28" s="65">
        <f t="shared" si="21"/>
        <v>1.8970959012898742E-3</v>
      </c>
      <c r="AB28" s="38">
        <f t="shared" si="21"/>
        <v>1.8970959012898742E-3</v>
      </c>
      <c r="AC28" s="65">
        <f t="shared" si="21"/>
        <v>1.8970959012898742E-3</v>
      </c>
      <c r="AD28" s="38">
        <f t="shared" si="21"/>
        <v>1.8970959012898742E-3</v>
      </c>
      <c r="AE28" s="65">
        <f t="shared" si="21"/>
        <v>1.8970959012898742E-3</v>
      </c>
      <c r="AF28" s="38">
        <f t="shared" si="21"/>
        <v>1.8970959012898742E-3</v>
      </c>
      <c r="AG28" s="65"/>
      <c r="AH28" s="38"/>
    </row>
  </sheetData>
  <mergeCells count="28">
    <mergeCell ref="AG24:AH26"/>
    <mergeCell ref="AG4:AH4"/>
    <mergeCell ref="A1:AH1"/>
    <mergeCell ref="A2:AH2"/>
    <mergeCell ref="A3:AH3"/>
    <mergeCell ref="I4:J4"/>
    <mergeCell ref="W4:X4"/>
    <mergeCell ref="A4:A5"/>
    <mergeCell ref="B4:B5"/>
    <mergeCell ref="C4:C5"/>
    <mergeCell ref="D4:D5"/>
    <mergeCell ref="E4:E5"/>
    <mergeCell ref="F4:F5"/>
    <mergeCell ref="G4:G5"/>
    <mergeCell ref="K4:L4"/>
    <mergeCell ref="O4:P4"/>
    <mergeCell ref="H4:H5"/>
    <mergeCell ref="I17:N17"/>
    <mergeCell ref="Q4:R4"/>
    <mergeCell ref="AC4:AD4"/>
    <mergeCell ref="AE4:AF4"/>
    <mergeCell ref="O17:AA17"/>
    <mergeCell ref="AB17:AF17"/>
    <mergeCell ref="AA4:AB4"/>
    <mergeCell ref="S4:T4"/>
    <mergeCell ref="U4:V4"/>
    <mergeCell ref="M4:N4"/>
    <mergeCell ref="Y4:Z4"/>
  </mergeCells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ავანისხევის მაგისტრალური არხი</vt:lpstr>
      <vt:lpstr>ბაისუბნის ს.ს.</vt:lpstr>
      <vt:lpstr>მაწიმის ს.ს</vt:lpstr>
      <vt:lpstr>ლაგოდეხის ს.ს</vt:lpstr>
      <vt:lpstr>შრომა- კავშირის მაგისტრალური არ</vt:lpstr>
      <vt:lpstr>შილდის ს.ს.</vt:lpstr>
      <vt:lpstr>ფიქალების ს.ს</vt:lpstr>
      <vt:lpstr>ენისელ-ჩელთის ს.ს.</vt:lpstr>
      <vt:lpstr>ნინიგორის ს.ს.</vt:lpstr>
      <vt:lpstr>მშვიდობიანის ს.ს.</vt:lpstr>
      <vt:lpstr>ვეძისხევის არხი</vt:lpstr>
      <vt:lpstr>ტურისციხის არხი</vt:lpstr>
      <vt:lpstr>კვირიას ს.ს.</vt:lpstr>
      <vt:lpstr>კაბალი 1</vt:lpstr>
      <vt:lpstr>კაბალი 2</vt:lpstr>
      <vt:lpstr>კაბალი 3</vt:lpstr>
      <vt:lpstr>კაბალი 4</vt:lpstr>
      <vt:lpstr>კაბალი 5</vt:lpstr>
      <vt:lpstr>სვიდების არხი</vt:lpstr>
      <vt:lpstr>აფენის არხი</vt:lpstr>
      <vt:lpstr>ინაბოტი</vt:lpstr>
      <vt:lpstr>ფონის მაგისტრალური არხი</vt:lpstr>
      <vt:lpstr>ღელეწყაროების მაგისტრალური არხი</vt:lpstr>
      <vt:lpstr>'კაბალი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2025-10-31T08:29:13Z</dcterms:modified>
</cp:coreProperties>
</file>