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ქვემო ქართლი\"/>
    </mc:Choice>
  </mc:AlternateContent>
  <xr:revisionPtr revIDLastSave="0" documentId="13_ncr:1_{B13F3653-6EF2-4F49-AFC5-14028B88D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ზემო სამგორის ს.ს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6" l="1"/>
  <c r="AC22" i="6"/>
  <c r="AA22" i="6"/>
  <c r="Y22" i="6"/>
  <c r="X22" i="6"/>
  <c r="W22" i="6"/>
  <c r="U22" i="6"/>
  <c r="S22" i="6"/>
  <c r="Q22" i="6"/>
  <c r="O22" i="6"/>
  <c r="M22" i="6"/>
  <c r="K22" i="6"/>
  <c r="I22" i="6"/>
  <c r="AF21" i="6"/>
  <c r="AD21" i="6"/>
  <c r="AB21" i="6"/>
  <c r="Z21" i="6"/>
  <c r="X21" i="6"/>
  <c r="V21" i="6"/>
  <c r="T21" i="6"/>
  <c r="R21" i="6"/>
  <c r="P21" i="6"/>
  <c r="N21" i="6"/>
  <c r="L21" i="6"/>
  <c r="J21" i="6"/>
  <c r="AF20" i="6"/>
  <c r="AD20" i="6"/>
  <c r="AD22" i="6" s="1"/>
  <c r="AB20" i="6"/>
  <c r="Z20" i="6"/>
  <c r="X20" i="6"/>
  <c r="V20" i="6"/>
  <c r="T20" i="6"/>
  <c r="R20" i="6"/>
  <c r="P20" i="6"/>
  <c r="N20" i="6"/>
  <c r="N22" i="6" s="1"/>
  <c r="L20" i="6"/>
  <c r="J20" i="6"/>
  <c r="AF19" i="6"/>
  <c r="AD19" i="6"/>
  <c r="AB19" i="6"/>
  <c r="Z19" i="6"/>
  <c r="Z22" i="6" s="1"/>
  <c r="X19" i="6"/>
  <c r="V19" i="6"/>
  <c r="V22" i="6" s="1"/>
  <c r="T19" i="6"/>
  <c r="R19" i="6"/>
  <c r="P19" i="6"/>
  <c r="N19" i="6"/>
  <c r="L19" i="6"/>
  <c r="J19" i="6"/>
  <c r="J22" i="6" s="1"/>
  <c r="AF18" i="6"/>
  <c r="AF22" i="6" s="1"/>
  <c r="AD18" i="6"/>
  <c r="AB18" i="6"/>
  <c r="AB22" i="6" s="1"/>
  <c r="Z18" i="6"/>
  <c r="X18" i="6"/>
  <c r="V18" i="6"/>
  <c r="T18" i="6"/>
  <c r="T22" i="6" s="1"/>
  <c r="R18" i="6"/>
  <c r="R22" i="6" s="1"/>
  <c r="P18" i="6"/>
  <c r="P22" i="6" s="1"/>
  <c r="N18" i="6"/>
  <c r="L18" i="6"/>
  <c r="L22" i="6" s="1"/>
  <c r="J18" i="6"/>
  <c r="AF17" i="6"/>
  <c r="AF23" i="6" s="1"/>
  <c r="AF24" i="6" s="1"/>
  <c r="AE17" i="6"/>
  <c r="AE23" i="6" s="1"/>
  <c r="AE24" i="6" s="1"/>
  <c r="AD17" i="6"/>
  <c r="AC17" i="6"/>
  <c r="AC23" i="6" s="1"/>
  <c r="AC24" i="6" s="1"/>
  <c r="AB17" i="6"/>
  <c r="AA17" i="6"/>
  <c r="AA23" i="6" s="1"/>
  <c r="AA24" i="6" s="1"/>
  <c r="Q17" i="6"/>
  <c r="Q23" i="6" s="1"/>
  <c r="Q24" i="6" s="1"/>
  <c r="M17" i="6"/>
  <c r="M23" i="6" s="1"/>
  <c r="M24" i="6" s="1"/>
  <c r="L17" i="6"/>
  <c r="L23" i="6" s="1"/>
  <c r="L24" i="6" s="1"/>
  <c r="K17" i="6"/>
  <c r="K23" i="6" s="1"/>
  <c r="K24" i="6" s="1"/>
  <c r="J17" i="6"/>
  <c r="J23" i="6" s="1"/>
  <c r="J24" i="6" s="1"/>
  <c r="I17" i="6"/>
  <c r="AG16" i="6"/>
  <c r="D16" i="6"/>
  <c r="E16" i="6" s="1"/>
  <c r="G16" i="6" s="1"/>
  <c r="AG15" i="6"/>
  <c r="E15" i="6"/>
  <c r="G15" i="6" s="1"/>
  <c r="D15" i="6"/>
  <c r="AG14" i="6"/>
  <c r="D14" i="6"/>
  <c r="E14" i="6" s="1"/>
  <c r="G14" i="6" s="1"/>
  <c r="AG13" i="6"/>
  <c r="D13" i="6"/>
  <c r="E13" i="6" s="1"/>
  <c r="G13" i="6" s="1"/>
  <c r="AG12" i="6"/>
  <c r="D12" i="6"/>
  <c r="E12" i="6" s="1"/>
  <c r="G12" i="6" s="1"/>
  <c r="AG11" i="6"/>
  <c r="E11" i="6"/>
  <c r="G11" i="6" s="1"/>
  <c r="D11" i="6"/>
  <c r="AG10" i="6"/>
  <c r="E10" i="6"/>
  <c r="G10" i="6" s="1"/>
  <c r="D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G9" i="6"/>
  <c r="D9" i="6"/>
  <c r="E9" i="6" s="1"/>
  <c r="G9" i="6" s="1"/>
  <c r="A9" i="6"/>
  <c r="AG8" i="6"/>
  <c r="D8" i="6"/>
  <c r="E8" i="6" s="1"/>
  <c r="G8" i="6" s="1"/>
  <c r="A8" i="6"/>
  <c r="AG7" i="6"/>
  <c r="AG17" i="6" s="1"/>
  <c r="E7" i="6"/>
  <c r="G7" i="6" s="1"/>
  <c r="D7" i="6"/>
  <c r="B6" i="6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X8" i="6" l="1"/>
  <c r="V8" i="6"/>
  <c r="T8" i="6"/>
  <c r="R8" i="6"/>
  <c r="V14" i="6"/>
  <c r="O14" i="6"/>
  <c r="S14" i="6"/>
  <c r="AD23" i="6"/>
  <c r="AD24" i="6" s="1"/>
  <c r="S11" i="6"/>
  <c r="O11" i="6"/>
  <c r="W11" i="6"/>
  <c r="U11" i="6"/>
  <c r="Z9" i="6"/>
  <c r="Z17" i="6" s="1"/>
  <c r="Z23" i="6" s="1"/>
  <c r="Z24" i="6" s="1"/>
  <c r="R9" i="6"/>
  <c r="P9" i="6"/>
  <c r="V15" i="6"/>
  <c r="T15" i="6"/>
  <c r="R15" i="6"/>
  <c r="O15" i="6"/>
  <c r="Y15" i="6"/>
  <c r="Y17" i="6" s="1"/>
  <c r="Y23" i="6" s="1"/>
  <c r="Y24" i="6" s="1"/>
  <c r="X15" i="6"/>
  <c r="V12" i="6"/>
  <c r="T12" i="6"/>
  <c r="X12" i="6"/>
  <c r="R12" i="6"/>
  <c r="O12" i="6"/>
  <c r="V7" i="6"/>
  <c r="T7" i="6"/>
  <c r="W7" i="6"/>
  <c r="W16" i="6"/>
  <c r="U16" i="6"/>
  <c r="S16" i="6"/>
  <c r="AH16" i="6" s="1"/>
  <c r="V13" i="6"/>
  <c r="T13" i="6"/>
  <c r="AH13" i="6" s="1"/>
  <c r="AB23" i="6"/>
  <c r="AB24" i="6" s="1"/>
  <c r="P10" i="6"/>
  <c r="N10" i="6"/>
  <c r="I23" i="6"/>
  <c r="I24" i="6" l="1"/>
  <c r="P17" i="6"/>
  <c r="P23" i="6" s="1"/>
  <c r="P24" i="6" s="1"/>
  <c r="AH9" i="6"/>
  <c r="AH14" i="6"/>
  <c r="N17" i="6"/>
  <c r="AH10" i="6"/>
  <c r="W17" i="6"/>
  <c r="W23" i="6" s="1"/>
  <c r="W24" i="6" s="1"/>
  <c r="AH7" i="6"/>
  <c r="T17" i="6"/>
  <c r="T23" i="6" s="1"/>
  <c r="T24" i="6" s="1"/>
  <c r="U17" i="6"/>
  <c r="U23" i="6" s="1"/>
  <c r="U24" i="6" s="1"/>
  <c r="R17" i="6"/>
  <c r="R23" i="6" s="1"/>
  <c r="R24" i="6" s="1"/>
  <c r="AH8" i="6"/>
  <c r="V17" i="6"/>
  <c r="V23" i="6" s="1"/>
  <c r="V24" i="6" s="1"/>
  <c r="AH15" i="6"/>
  <c r="AH12" i="6"/>
  <c r="AH11" i="6"/>
  <c r="O17" i="6"/>
  <c r="O23" i="6" s="1"/>
  <c r="O24" i="6" s="1"/>
  <c r="S17" i="6"/>
  <c r="S23" i="6" s="1"/>
  <c r="S24" i="6" s="1"/>
  <c r="X17" i="6"/>
  <c r="X23" i="6" s="1"/>
  <c r="X24" i="6" s="1"/>
  <c r="N23" i="6" l="1"/>
  <c r="AH17" i="6"/>
  <c r="N24" i="6" l="1"/>
  <c r="AH23" i="6"/>
</calcChain>
</file>

<file path=xl/sharedStrings.xml><?xml version="1.0" encoding="utf-8"?>
<sst xmlns="http://schemas.openxmlformats.org/spreadsheetml/2006/main" count="68" uniqueCount="47">
  <si>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</si>
  <si>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</si>
  <si>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</si>
  <si>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</si>
  <si>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</si>
  <si>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</si>
  <si>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</si>
  <si>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</si>
  <si>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</si>
  <si>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</si>
  <si>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</si>
  <si>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</si>
  <si>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</si>
  <si>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</si>
  <si>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</si>
  <si>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</si>
  <si>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</si>
  <si>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</si>
  <si>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</si>
  <si>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</si>
  <si>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</si>
  <si>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</si>
  <si>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</si>
  <si>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</si>
  <si>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</si>
  <si>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</si>
  <si>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</si>
  <si>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</si>
  <si>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</si>
  <si>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</si>
  <si>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</si>
  <si>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</si>
  <si>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</si>
  <si>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</si>
  <si>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</si>
  <si>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</si>
  <si>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</si>
  <si>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</si>
  <si>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</si>
  <si>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</si>
  <si>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</si>
  <si>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</si>
  <si>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</si>
  <si>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</si>
  <si>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</si>
  <si>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ქვეზონა-მცხეთა,ფართობები რომლებიც ირწყვება სამგორის სარწყავი სისტემის ზედა არხით</t>
    </r>
  </si>
  <si>
    <t>ზემო სამგორი (ზემო სამგორის 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</si>
</sst>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2760-85E1-4FFA-865E-B78090492FA8}">
  <dimension ref="A1:AH24"/>
  <sheetViews>
    <sheetView tabSelected="1" view="pageBreakPreview" zoomScale="60" zoomScaleNormal="100" workbookViewId="0">
      <selection activeCell="V8" sqref="V8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3.5703125" style="1" customWidth="1"/>
    <col min="9" max="9" width="7.5703125" style="2" customWidth="1"/>
    <col min="10" max="10" width="8.28515625" style="2" customWidth="1"/>
    <col min="11" max="11" width="6.85546875" style="2" customWidth="1"/>
    <col min="12" max="12" width="8.140625" style="2" customWidth="1"/>
    <col min="13" max="14" width="8.140625" style="1" customWidth="1"/>
    <col min="15" max="15" width="16.7109375" style="1" customWidth="1"/>
    <col min="16" max="16" width="13.7109375" style="1" bestFit="1" customWidth="1"/>
    <col min="17" max="17" width="9.5703125" style="1" customWidth="1"/>
    <col min="18" max="18" width="15.140625" style="1" customWidth="1"/>
    <col min="19" max="19" width="16.7109375" style="1" customWidth="1"/>
    <col min="20" max="24" width="16.140625" style="1" customWidth="1"/>
    <col min="25" max="25" width="9.85546875" style="1" bestFit="1" customWidth="1"/>
    <col min="26" max="26" width="13.28515625" style="1" bestFit="1" customWidth="1"/>
    <col min="27" max="28" width="6.42578125" style="1" customWidth="1"/>
    <col min="29" max="31" width="6.7109375" style="1" customWidth="1"/>
    <col min="32" max="32" width="7.85546875" style="1" customWidth="1"/>
    <col min="33" max="33" width="16.140625" style="2" customWidth="1"/>
    <col min="34" max="34" width="18.28515625" style="2" customWidth="1"/>
    <col min="35" max="16384" width="9.140625" style="1"/>
  </cols>
  <sheetData>
    <row r="1" spans="1:34" ht="19.5" x14ac:dyDescent="0.35">
      <c r="A1" s="72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8" x14ac:dyDescent="0.25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8.75" thickBot="1" x14ac:dyDescent="0.3">
      <c r="A3" s="78" t="s">
        <v>45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8.75" thickBot="1" x14ac:dyDescent="0.3">
      <c r="A4" s="81" t="s">
        <v>1</v>
      </c>
      <c r="B4" s="83" t="s">
        <v>2</v>
      </c>
      <c r="C4" s="83" t="s">
        <v>3</v>
      </c>
      <c r="D4" s="85" t="s">
        <v>26</v>
      </c>
      <c r="E4" s="85" t="s">
        <v>27</v>
      </c>
      <c r="F4" s="85" t="s">
        <v>28</v>
      </c>
      <c r="G4" s="85" t="s">
        <v>29</v>
      </c>
      <c r="H4" s="85" t="s">
        <v>38</v>
      </c>
      <c r="I4" s="87" t="s">
        <v>40</v>
      </c>
      <c r="J4" s="88"/>
      <c r="K4" s="87" t="s">
        <v>39</v>
      </c>
      <c r="L4" s="89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41</v>
      </c>
      <c r="AD4" s="69"/>
      <c r="AE4" s="68" t="s">
        <v>12</v>
      </c>
      <c r="AF4" s="69"/>
      <c r="AG4" s="70" t="s">
        <v>42</v>
      </c>
      <c r="AH4" s="71"/>
    </row>
    <row r="5" spans="1:34" ht="48" customHeight="1" thickBot="1" x14ac:dyDescent="0.3">
      <c r="A5" s="82"/>
      <c r="B5" s="84"/>
      <c r="C5" s="84"/>
      <c r="D5" s="84"/>
      <c r="E5" s="84"/>
      <c r="F5" s="86"/>
      <c r="G5" s="84"/>
      <c r="H5" s="86"/>
      <c r="I5" s="22" t="s">
        <v>13</v>
      </c>
      <c r="J5" s="23" t="s">
        <v>14</v>
      </c>
      <c r="K5" s="22" t="s">
        <v>13</v>
      </c>
      <c r="L5" s="24" t="s">
        <v>14</v>
      </c>
      <c r="M5" s="22" t="s">
        <v>13</v>
      </c>
      <c r="N5" s="23" t="s">
        <v>14</v>
      </c>
      <c r="O5" s="22" t="s">
        <v>13</v>
      </c>
      <c r="P5" s="23" t="s">
        <v>15</v>
      </c>
      <c r="Q5" s="22" t="s">
        <v>13</v>
      </c>
      <c r="R5" s="28" t="s">
        <v>14</v>
      </c>
      <c r="S5" s="22" t="s">
        <v>13</v>
      </c>
      <c r="T5" s="23" t="s">
        <v>15</v>
      </c>
      <c r="U5" s="22" t="s">
        <v>13</v>
      </c>
      <c r="V5" s="23" t="s">
        <v>14</v>
      </c>
      <c r="W5" s="22" t="s">
        <v>13</v>
      </c>
      <c r="X5" s="23" t="s">
        <v>14</v>
      </c>
      <c r="Y5" s="22" t="s">
        <v>13</v>
      </c>
      <c r="Z5" s="23" t="s">
        <v>15</v>
      </c>
      <c r="AA5" s="22" t="s">
        <v>13</v>
      </c>
      <c r="AB5" s="23" t="s">
        <v>14</v>
      </c>
      <c r="AC5" s="22" t="s">
        <v>13</v>
      </c>
      <c r="AD5" s="23" t="s">
        <v>15</v>
      </c>
      <c r="AE5" s="22" t="s">
        <v>13</v>
      </c>
      <c r="AF5" s="23" t="s">
        <v>14</v>
      </c>
      <c r="AG5" s="47" t="s">
        <v>43</v>
      </c>
      <c r="AH5" s="47" t="s">
        <v>44</v>
      </c>
    </row>
    <row r="6" spans="1:34" ht="15.75" thickBot="1" x14ac:dyDescent="0.3">
      <c r="A6" s="11">
        <v>1</v>
      </c>
      <c r="B6" s="11">
        <f>A6+1</f>
        <v>2</v>
      </c>
      <c r="C6" s="11">
        <f t="shared" ref="C6:AH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11">
        <f t="shared" si="0"/>
        <v>28</v>
      </c>
      <c r="AC6" s="11">
        <f t="shared" si="0"/>
        <v>29</v>
      </c>
      <c r="AD6" s="11">
        <f t="shared" si="0"/>
        <v>30</v>
      </c>
      <c r="AE6" s="11">
        <f t="shared" si="0"/>
        <v>31</v>
      </c>
      <c r="AF6" s="11">
        <f t="shared" si="0"/>
        <v>32</v>
      </c>
      <c r="AG6" s="11">
        <f t="shared" si="0"/>
        <v>33</v>
      </c>
      <c r="AH6" s="11">
        <f t="shared" si="0"/>
        <v>34</v>
      </c>
    </row>
    <row r="7" spans="1:34" ht="37.5" customHeight="1" x14ac:dyDescent="0.25">
      <c r="A7" s="38">
        <v>1</v>
      </c>
      <c r="B7" s="29" t="s">
        <v>16</v>
      </c>
      <c r="C7" s="30">
        <v>1235</v>
      </c>
      <c r="D7" s="30">
        <f>C7/86.4</f>
        <v>14.293981481481481</v>
      </c>
      <c r="E7" s="30">
        <f>D7/15</f>
        <v>0.95293209876543206</v>
      </c>
      <c r="F7" s="30">
        <v>98.46</v>
      </c>
      <c r="G7" s="30">
        <f>E7*F7</f>
        <v>93.825694444444437</v>
      </c>
      <c r="H7" s="30">
        <v>3</v>
      </c>
      <c r="I7" s="65"/>
      <c r="J7" s="32"/>
      <c r="K7" s="31"/>
      <c r="L7" s="32"/>
      <c r="M7" s="59"/>
      <c r="N7" s="58"/>
      <c r="O7" s="59"/>
      <c r="P7" s="58"/>
      <c r="Q7" s="59"/>
      <c r="R7" s="58"/>
      <c r="S7" s="59"/>
      <c r="T7" s="34">
        <f>G7*16*86.4</f>
        <v>129704.64</v>
      </c>
      <c r="U7" s="59"/>
      <c r="V7" s="34">
        <f>G7*16*86.4</f>
        <v>129704.64</v>
      </c>
      <c r="W7" s="33">
        <f>G7*15*86.4</f>
        <v>121598.09999999999</v>
      </c>
      <c r="X7" s="58"/>
      <c r="Y7" s="59"/>
      <c r="Z7" s="58"/>
      <c r="AA7" s="59"/>
      <c r="AB7" s="58"/>
      <c r="AC7" s="36"/>
      <c r="AD7" s="35"/>
      <c r="AE7" s="36"/>
      <c r="AF7" s="35"/>
      <c r="AG7" s="53">
        <f>F7*H7</f>
        <v>295.38</v>
      </c>
      <c r="AH7" s="48">
        <f>I7+J7+K7+L7+M7+N7+O7+P7+Q7+R7+S7+T7+U7+V7+W7+X7+Y7+Z7+AA7+AB7+AC7+AD7+AE7+AF7</f>
        <v>381007.38</v>
      </c>
    </row>
    <row r="8" spans="1:34" ht="37.5" customHeight="1" x14ac:dyDescent="0.25">
      <c r="A8" s="27">
        <f>A7+1</f>
        <v>2</v>
      </c>
      <c r="B8" s="25" t="s">
        <v>17</v>
      </c>
      <c r="C8" s="17">
        <v>1235</v>
      </c>
      <c r="D8" s="17">
        <f t="shared" ref="D8:D16" si="1">C8/86.4</f>
        <v>14.293981481481481</v>
      </c>
      <c r="E8" s="17">
        <f t="shared" ref="E8:E16" si="2">D8/15</f>
        <v>0.95293209876543206</v>
      </c>
      <c r="F8" s="17">
        <v>614.99</v>
      </c>
      <c r="G8" s="17">
        <f t="shared" ref="G8:G16" si="3">E8*F8</f>
        <v>586.04371141975309</v>
      </c>
      <c r="H8" s="17">
        <v>4</v>
      </c>
      <c r="I8" s="66"/>
      <c r="J8" s="4"/>
      <c r="K8" s="3"/>
      <c r="L8" s="4"/>
      <c r="M8" s="61"/>
      <c r="N8" s="60"/>
      <c r="O8" s="61"/>
      <c r="P8" s="60"/>
      <c r="Q8" s="61"/>
      <c r="R8" s="14">
        <f>G8*16*86.4</f>
        <v>810146.82666666678</v>
      </c>
      <c r="S8" s="61"/>
      <c r="T8" s="14">
        <f>G8*16*86.4</f>
        <v>810146.82666666678</v>
      </c>
      <c r="U8" s="61"/>
      <c r="V8" s="14">
        <f>G8*16*86.4</f>
        <v>810146.82666666678</v>
      </c>
      <c r="W8" s="61"/>
      <c r="X8" s="14">
        <f>G8*16*86.4</f>
        <v>810146.82666666678</v>
      </c>
      <c r="Y8" s="61"/>
      <c r="Z8" s="60"/>
      <c r="AA8" s="61"/>
      <c r="AB8" s="60"/>
      <c r="AC8" s="12"/>
      <c r="AD8" s="13"/>
      <c r="AE8" s="12"/>
      <c r="AF8" s="13"/>
      <c r="AG8" s="16">
        <f>F8*H8</f>
        <v>2459.96</v>
      </c>
      <c r="AH8" s="49">
        <f>I8+J8+K8+L8+M8+N8+O8+P8+Q8+R8+S8+T8+U8+V8+W8+X8+Y8+Z8+AA8+AB8+AC8+AD8+AE8+AF8</f>
        <v>3240587.3066666671</v>
      </c>
    </row>
    <row r="9" spans="1:34" ht="37.5" customHeight="1" x14ac:dyDescent="0.25">
      <c r="A9" s="27">
        <f t="shared" ref="A9:A24" si="4">A8+1</f>
        <v>3</v>
      </c>
      <c r="B9" s="25" t="s">
        <v>18</v>
      </c>
      <c r="C9" s="17">
        <v>1411</v>
      </c>
      <c r="D9" s="17">
        <f t="shared" si="1"/>
        <v>16.331018518518519</v>
      </c>
      <c r="E9" s="17">
        <f t="shared" si="2"/>
        <v>1.0887345679012346</v>
      </c>
      <c r="F9" s="17">
        <v>359.62</v>
      </c>
      <c r="G9" s="17">
        <f t="shared" si="3"/>
        <v>391.53072530864199</v>
      </c>
      <c r="H9" s="17">
        <v>3</v>
      </c>
      <c r="I9" s="66"/>
      <c r="J9" s="4"/>
      <c r="K9" s="3"/>
      <c r="L9" s="4"/>
      <c r="M9" s="61"/>
      <c r="N9" s="60"/>
      <c r="O9" s="61"/>
      <c r="P9" s="14">
        <f>G9*16*86.4</f>
        <v>541252.07466666668</v>
      </c>
      <c r="Q9" s="61"/>
      <c r="R9" s="14">
        <f>G9*16*86.4</f>
        <v>541252.07466666668</v>
      </c>
      <c r="S9" s="61"/>
      <c r="T9" s="60"/>
      <c r="U9" s="61"/>
      <c r="V9" s="60"/>
      <c r="W9" s="61"/>
      <c r="X9" s="60"/>
      <c r="Y9" s="61"/>
      <c r="Z9" s="14">
        <f>G9*16*86.4</f>
        <v>541252.07466666668</v>
      </c>
      <c r="AA9" s="61"/>
      <c r="AB9" s="60"/>
      <c r="AC9" s="12"/>
      <c r="AD9" s="13"/>
      <c r="AE9" s="12"/>
      <c r="AF9" s="13"/>
      <c r="AG9" s="16">
        <f t="shared" ref="AG9:AG15" si="5">F9*H9</f>
        <v>1078.8600000000001</v>
      </c>
      <c r="AH9" s="49">
        <f t="shared" ref="AH9:AH16" si="6">I9+J9+K9+L9+M9+N9+O9+P9+Q9+R9+S9+T9+U9+V9+W9+X9+Y9+Z9+AA9+AB9+AC9+AD9+AE9+AF9</f>
        <v>1623756.2239999999</v>
      </c>
    </row>
    <row r="10" spans="1:34" ht="37.5" customHeight="1" x14ac:dyDescent="0.25">
      <c r="A10" s="27">
        <f t="shared" si="4"/>
        <v>4</v>
      </c>
      <c r="B10" s="25" t="s">
        <v>19</v>
      </c>
      <c r="C10" s="17">
        <v>1411</v>
      </c>
      <c r="D10" s="17">
        <f t="shared" si="1"/>
        <v>16.331018518518519</v>
      </c>
      <c r="E10" s="17">
        <f t="shared" si="2"/>
        <v>1.0887345679012346</v>
      </c>
      <c r="F10" s="17">
        <v>0</v>
      </c>
      <c r="G10" s="17">
        <f t="shared" si="3"/>
        <v>0</v>
      </c>
      <c r="H10" s="17">
        <v>2</v>
      </c>
      <c r="I10" s="66"/>
      <c r="J10" s="4"/>
      <c r="K10" s="3"/>
      <c r="L10" s="4"/>
      <c r="M10" s="61"/>
      <c r="N10" s="14">
        <f>G10*16*86.4</f>
        <v>0</v>
      </c>
      <c r="O10" s="61"/>
      <c r="P10" s="14">
        <f>G10*16*86.4</f>
        <v>0</v>
      </c>
      <c r="Q10" s="61"/>
      <c r="R10" s="60"/>
      <c r="S10" s="61"/>
      <c r="T10" s="60"/>
      <c r="U10" s="61"/>
      <c r="V10" s="60"/>
      <c r="W10" s="61"/>
      <c r="X10" s="60"/>
      <c r="Y10" s="61"/>
      <c r="Z10" s="60"/>
      <c r="AA10" s="61"/>
      <c r="AB10" s="60"/>
      <c r="AC10" s="12"/>
      <c r="AD10" s="13"/>
      <c r="AE10" s="12"/>
      <c r="AF10" s="13"/>
      <c r="AG10" s="16">
        <f t="shared" si="5"/>
        <v>0</v>
      </c>
      <c r="AH10" s="49">
        <f t="shared" si="6"/>
        <v>0</v>
      </c>
    </row>
    <row r="11" spans="1:34" ht="37.5" customHeight="1" x14ac:dyDescent="0.25">
      <c r="A11" s="27">
        <f t="shared" si="4"/>
        <v>5</v>
      </c>
      <c r="B11" s="25" t="s">
        <v>20</v>
      </c>
      <c r="C11" s="17">
        <v>1411</v>
      </c>
      <c r="D11" s="17">
        <f t="shared" si="1"/>
        <v>16.331018518518519</v>
      </c>
      <c r="E11" s="17">
        <f t="shared" si="2"/>
        <v>1.0887345679012346</v>
      </c>
      <c r="F11" s="17">
        <v>3078.86</v>
      </c>
      <c r="G11" s="17">
        <f t="shared" si="3"/>
        <v>3352.0613117283951</v>
      </c>
      <c r="H11" s="17">
        <v>4</v>
      </c>
      <c r="I11" s="66"/>
      <c r="J11" s="4"/>
      <c r="K11" s="3"/>
      <c r="L11" s="4"/>
      <c r="M11" s="61"/>
      <c r="N11" s="60"/>
      <c r="O11" s="15">
        <f>G11*15*86.4</f>
        <v>4344271.4600000009</v>
      </c>
      <c r="P11" s="60"/>
      <c r="Q11" s="61"/>
      <c r="R11" s="60"/>
      <c r="S11" s="15">
        <f>G11*15*86.4</f>
        <v>4344271.4600000009</v>
      </c>
      <c r="T11" s="60"/>
      <c r="U11" s="15">
        <f>G11*15*86.4</f>
        <v>4344271.4600000009</v>
      </c>
      <c r="V11" s="60"/>
      <c r="W11" s="15">
        <f>G11*15*86.4</f>
        <v>4344271.4600000009</v>
      </c>
      <c r="X11" s="60"/>
      <c r="Y11" s="61"/>
      <c r="Z11" s="60"/>
      <c r="AA11" s="61"/>
      <c r="AB11" s="60"/>
      <c r="AC11" s="12"/>
      <c r="AD11" s="13"/>
      <c r="AE11" s="12"/>
      <c r="AF11" s="13"/>
      <c r="AG11" s="16">
        <f t="shared" si="5"/>
        <v>12315.44</v>
      </c>
      <c r="AH11" s="49">
        <f t="shared" si="6"/>
        <v>17377085.840000004</v>
      </c>
    </row>
    <row r="12" spans="1:34" ht="37.5" customHeight="1" x14ac:dyDescent="0.25">
      <c r="A12" s="27">
        <f t="shared" si="4"/>
        <v>6</v>
      </c>
      <c r="B12" s="25" t="s">
        <v>21</v>
      </c>
      <c r="C12" s="17">
        <v>1235</v>
      </c>
      <c r="D12" s="17">
        <f t="shared" si="1"/>
        <v>14.293981481481481</v>
      </c>
      <c r="E12" s="17">
        <f t="shared" si="2"/>
        <v>0.95293209876543206</v>
      </c>
      <c r="F12" s="17">
        <v>1570.28</v>
      </c>
      <c r="G12" s="17">
        <f t="shared" si="3"/>
        <v>1496.3702160493826</v>
      </c>
      <c r="H12" s="17">
        <v>5</v>
      </c>
      <c r="I12" s="66"/>
      <c r="J12" s="4"/>
      <c r="K12" s="3"/>
      <c r="L12" s="4"/>
      <c r="M12" s="61"/>
      <c r="N12" s="60"/>
      <c r="O12" s="15">
        <f>G12*15*86.4</f>
        <v>1939295.8</v>
      </c>
      <c r="P12" s="60"/>
      <c r="Q12" s="61"/>
      <c r="R12" s="14">
        <f>G12*16*86.4</f>
        <v>2068582.1866666668</v>
      </c>
      <c r="S12" s="61"/>
      <c r="T12" s="14">
        <f>G12*16*86.4</f>
        <v>2068582.1866666668</v>
      </c>
      <c r="U12" s="61"/>
      <c r="V12" s="14">
        <f>G12*16*86.4</f>
        <v>2068582.1866666668</v>
      </c>
      <c r="W12" s="61"/>
      <c r="X12" s="14">
        <f>G12*16*86.4</f>
        <v>2068582.1866666668</v>
      </c>
      <c r="Y12" s="61"/>
      <c r="Z12" s="60"/>
      <c r="AA12" s="61"/>
      <c r="AB12" s="60"/>
      <c r="AC12" s="12"/>
      <c r="AD12" s="13"/>
      <c r="AE12" s="12"/>
      <c r="AF12" s="13"/>
      <c r="AG12" s="16">
        <f t="shared" si="5"/>
        <v>7851.4</v>
      </c>
      <c r="AH12" s="49">
        <f t="shared" si="6"/>
        <v>10213624.546666667</v>
      </c>
    </row>
    <row r="13" spans="1:34" ht="37.5" customHeight="1" x14ac:dyDescent="0.25">
      <c r="A13" s="27">
        <f t="shared" si="4"/>
        <v>7</v>
      </c>
      <c r="B13" s="25" t="s">
        <v>22</v>
      </c>
      <c r="C13" s="17">
        <v>1411</v>
      </c>
      <c r="D13" s="17">
        <f t="shared" si="1"/>
        <v>16.331018518518519</v>
      </c>
      <c r="E13" s="17">
        <f t="shared" si="2"/>
        <v>1.0887345679012346</v>
      </c>
      <c r="F13" s="17">
        <v>0</v>
      </c>
      <c r="G13" s="17">
        <f t="shared" si="3"/>
        <v>0</v>
      </c>
      <c r="H13" s="17">
        <v>2</v>
      </c>
      <c r="I13" s="66"/>
      <c r="J13" s="4"/>
      <c r="K13" s="3"/>
      <c r="L13" s="4"/>
      <c r="M13" s="61"/>
      <c r="N13" s="60"/>
      <c r="O13" s="61"/>
      <c r="P13" s="60"/>
      <c r="Q13" s="61"/>
      <c r="R13" s="60"/>
      <c r="S13" s="61"/>
      <c r="T13" s="14">
        <f>G13*16*86.4</f>
        <v>0</v>
      </c>
      <c r="U13" s="61"/>
      <c r="V13" s="14">
        <f>G13*16*86.4</f>
        <v>0</v>
      </c>
      <c r="W13" s="61"/>
      <c r="X13" s="60"/>
      <c r="Y13" s="61"/>
      <c r="Z13" s="60"/>
      <c r="AA13" s="61"/>
      <c r="AB13" s="60"/>
      <c r="AC13" s="12"/>
      <c r="AD13" s="13"/>
      <c r="AE13" s="12"/>
      <c r="AF13" s="13"/>
      <c r="AG13" s="16">
        <f t="shared" si="5"/>
        <v>0</v>
      </c>
      <c r="AH13" s="49">
        <f t="shared" si="6"/>
        <v>0</v>
      </c>
    </row>
    <row r="14" spans="1:34" ht="37.5" customHeight="1" x14ac:dyDescent="0.25">
      <c r="A14" s="27">
        <f t="shared" si="4"/>
        <v>8</v>
      </c>
      <c r="B14" s="25" t="s">
        <v>23</v>
      </c>
      <c r="C14" s="17">
        <v>1411</v>
      </c>
      <c r="D14" s="17">
        <f t="shared" si="1"/>
        <v>16.331018518518519</v>
      </c>
      <c r="E14" s="17">
        <f t="shared" si="2"/>
        <v>1.0887345679012346</v>
      </c>
      <c r="F14" s="17">
        <v>42.37</v>
      </c>
      <c r="G14" s="17">
        <f t="shared" si="3"/>
        <v>46.129683641975305</v>
      </c>
      <c r="H14" s="17">
        <v>3</v>
      </c>
      <c r="I14" s="66"/>
      <c r="J14" s="4"/>
      <c r="K14" s="3"/>
      <c r="L14" s="4"/>
      <c r="M14" s="61"/>
      <c r="N14" s="60"/>
      <c r="O14" s="15">
        <f>G14*15*86.4</f>
        <v>59784.069999999992</v>
      </c>
      <c r="P14" s="60"/>
      <c r="Q14" s="61"/>
      <c r="R14" s="60"/>
      <c r="S14" s="15">
        <f>G14*15*86.4</f>
        <v>59784.069999999992</v>
      </c>
      <c r="T14" s="60"/>
      <c r="U14" s="61"/>
      <c r="V14" s="14">
        <f>G14*16*86.4</f>
        <v>63769.674666666666</v>
      </c>
      <c r="W14" s="61"/>
      <c r="X14" s="60"/>
      <c r="Y14" s="61"/>
      <c r="Z14" s="60"/>
      <c r="AA14" s="61"/>
      <c r="AB14" s="60"/>
      <c r="AC14" s="12"/>
      <c r="AD14" s="13"/>
      <c r="AE14" s="12"/>
      <c r="AF14" s="13"/>
      <c r="AG14" s="16">
        <f t="shared" si="5"/>
        <v>127.10999999999999</v>
      </c>
      <c r="AH14" s="49">
        <f t="shared" si="6"/>
        <v>183337.81466666664</v>
      </c>
    </row>
    <row r="15" spans="1:34" ht="37.5" customHeight="1" x14ac:dyDescent="0.25">
      <c r="A15" s="27">
        <f t="shared" si="4"/>
        <v>9</v>
      </c>
      <c r="B15" s="25" t="s">
        <v>24</v>
      </c>
      <c r="C15" s="17">
        <v>1411</v>
      </c>
      <c r="D15" s="17">
        <f t="shared" si="1"/>
        <v>16.331018518518519</v>
      </c>
      <c r="E15" s="17">
        <f t="shared" si="2"/>
        <v>1.0887345679012346</v>
      </c>
      <c r="F15" s="17">
        <v>0.7</v>
      </c>
      <c r="G15" s="17">
        <f t="shared" si="3"/>
        <v>0.76211419753086418</v>
      </c>
      <c r="H15" s="17">
        <v>6</v>
      </c>
      <c r="I15" s="66"/>
      <c r="J15" s="4"/>
      <c r="K15" s="3"/>
      <c r="L15" s="4"/>
      <c r="M15" s="61"/>
      <c r="N15" s="60"/>
      <c r="O15" s="15">
        <f>G15*15*86.4</f>
        <v>987.69999999999993</v>
      </c>
      <c r="P15" s="60"/>
      <c r="Q15" s="61"/>
      <c r="R15" s="14">
        <f>G15*16*86.4</f>
        <v>1053.5466666666666</v>
      </c>
      <c r="S15" s="61"/>
      <c r="T15" s="14">
        <f>G15*16*86.4</f>
        <v>1053.5466666666666</v>
      </c>
      <c r="U15" s="61"/>
      <c r="V15" s="14">
        <f>G15*15*86.4</f>
        <v>987.69999999999993</v>
      </c>
      <c r="W15" s="61"/>
      <c r="X15" s="14">
        <f>G15*16*86.4</f>
        <v>1053.5466666666666</v>
      </c>
      <c r="Y15" s="15">
        <f>G15*15*86.4</f>
        <v>987.69999999999993</v>
      </c>
      <c r="Z15" s="60"/>
      <c r="AA15" s="61"/>
      <c r="AB15" s="60"/>
      <c r="AC15" s="12"/>
      <c r="AD15" s="13"/>
      <c r="AE15" s="12"/>
      <c r="AF15" s="13"/>
      <c r="AG15" s="16">
        <f t="shared" si="5"/>
        <v>4.1999999999999993</v>
      </c>
      <c r="AH15" s="49">
        <f t="shared" si="6"/>
        <v>6123.7399999999989</v>
      </c>
    </row>
    <row r="16" spans="1:34" ht="37.5" customHeight="1" thickBot="1" x14ac:dyDescent="0.3">
      <c r="A16" s="27">
        <f t="shared" si="4"/>
        <v>10</v>
      </c>
      <c r="B16" s="26" t="s">
        <v>25</v>
      </c>
      <c r="C16" s="41">
        <v>1411</v>
      </c>
      <c r="D16" s="41">
        <f t="shared" si="1"/>
        <v>16.331018518518519</v>
      </c>
      <c r="E16" s="41">
        <f t="shared" si="2"/>
        <v>1.0887345679012346</v>
      </c>
      <c r="F16" s="41">
        <v>0</v>
      </c>
      <c r="G16" s="41">
        <f t="shared" si="3"/>
        <v>0</v>
      </c>
      <c r="H16" s="41">
        <v>3</v>
      </c>
      <c r="I16" s="67"/>
      <c r="J16" s="43"/>
      <c r="K16" s="42"/>
      <c r="L16" s="43"/>
      <c r="M16" s="63"/>
      <c r="N16" s="62"/>
      <c r="O16" s="63"/>
      <c r="P16" s="62"/>
      <c r="Q16" s="63"/>
      <c r="R16" s="62"/>
      <c r="S16" s="44">
        <f>G16*15*86.4</f>
        <v>0</v>
      </c>
      <c r="T16" s="62"/>
      <c r="U16" s="44">
        <f>G16*15*86.4</f>
        <v>0</v>
      </c>
      <c r="V16" s="62"/>
      <c r="W16" s="44">
        <f>G16*15*86.4</f>
        <v>0</v>
      </c>
      <c r="X16" s="62"/>
      <c r="Y16" s="63"/>
      <c r="Z16" s="62"/>
      <c r="AA16" s="63"/>
      <c r="AB16" s="62"/>
      <c r="AC16" s="45"/>
      <c r="AD16" s="46"/>
      <c r="AE16" s="45"/>
      <c r="AF16" s="46"/>
      <c r="AG16" s="54">
        <f>F16*H16</f>
        <v>0</v>
      </c>
      <c r="AH16" s="50">
        <f t="shared" si="6"/>
        <v>0</v>
      </c>
    </row>
    <row r="17" spans="1:34" ht="37.5" customHeight="1" x14ac:dyDescent="0.25">
      <c r="A17" s="27">
        <f t="shared" si="4"/>
        <v>11</v>
      </c>
      <c r="B17" s="64" t="s">
        <v>30</v>
      </c>
      <c r="C17" s="39"/>
      <c r="D17" s="39"/>
      <c r="E17" s="39"/>
      <c r="F17" s="39"/>
      <c r="G17" s="40"/>
      <c r="H17" s="40"/>
      <c r="I17" s="52">
        <f>I7+I8+I9+I10+I11+I12+I13+I14+I15+I16</f>
        <v>0</v>
      </c>
      <c r="J17" s="51">
        <f>J7+J8+J9+J10+J11+J12+J13+J14+J15+J16</f>
        <v>0</v>
      </c>
      <c r="K17" s="52">
        <f>K7+K8+K9+K10+K11+K12+K13+K14+K15+K16</f>
        <v>0</v>
      </c>
      <c r="L17" s="51">
        <f>L7+L8+L9+L10+L11+L12+L13+L14+L15+L16</f>
        <v>0</v>
      </c>
      <c r="M17" s="52">
        <f t="shared" ref="M17:AF17" si="7">M7+M8+M9+M10+M11+M12+M13+M14+M15+M16</f>
        <v>0</v>
      </c>
      <c r="N17" s="51">
        <f t="shared" si="7"/>
        <v>0</v>
      </c>
      <c r="O17" s="52">
        <f t="shared" si="7"/>
        <v>6344339.0300000012</v>
      </c>
      <c r="P17" s="51">
        <f t="shared" si="7"/>
        <v>541252.07466666668</v>
      </c>
      <c r="Q17" s="52">
        <f t="shared" si="7"/>
        <v>0</v>
      </c>
      <c r="R17" s="51">
        <f t="shared" si="7"/>
        <v>3421034.6346666673</v>
      </c>
      <c r="S17" s="52">
        <f t="shared" si="7"/>
        <v>4404055.5300000012</v>
      </c>
      <c r="T17" s="51">
        <f t="shared" si="7"/>
        <v>3009487.2</v>
      </c>
      <c r="U17" s="52">
        <f t="shared" si="7"/>
        <v>4344271.4600000009</v>
      </c>
      <c r="V17" s="51">
        <f t="shared" si="7"/>
        <v>3073191.0280000004</v>
      </c>
      <c r="W17" s="52">
        <f t="shared" si="7"/>
        <v>4465869.5600000005</v>
      </c>
      <c r="X17" s="51">
        <f t="shared" si="7"/>
        <v>2879782.5600000005</v>
      </c>
      <c r="Y17" s="52">
        <f t="shared" si="7"/>
        <v>987.69999999999993</v>
      </c>
      <c r="Z17" s="51">
        <f t="shared" si="7"/>
        <v>541252.07466666668</v>
      </c>
      <c r="AA17" s="52">
        <f t="shared" si="7"/>
        <v>0</v>
      </c>
      <c r="AB17" s="51">
        <f t="shared" si="7"/>
        <v>0</v>
      </c>
      <c r="AC17" s="52">
        <f t="shared" si="7"/>
        <v>0</v>
      </c>
      <c r="AD17" s="51">
        <f t="shared" si="7"/>
        <v>0</v>
      </c>
      <c r="AE17" s="52">
        <f t="shared" si="7"/>
        <v>0</v>
      </c>
      <c r="AF17" s="51">
        <f t="shared" si="7"/>
        <v>0</v>
      </c>
      <c r="AG17" s="52">
        <f>AG7+AG8+AG9+AG10+AG11+AG12+AG13+AG14+AG15+AG16</f>
        <v>24132.350000000002</v>
      </c>
      <c r="AH17" s="51">
        <f>I17+J17+K17+L17+M17+N17+O17+P17+Q17+R17+S17+T17+U17+V17+W17+X17+Y17+Z17+AA17+AB17+AC17+AD17+AE17+AF17</f>
        <v>33025522.852000006</v>
      </c>
    </row>
    <row r="18" spans="1:34" ht="37.5" customHeight="1" x14ac:dyDescent="0.25">
      <c r="A18" s="27">
        <f t="shared" si="4"/>
        <v>12</v>
      </c>
      <c r="B18" s="25" t="s">
        <v>31</v>
      </c>
      <c r="C18" s="19"/>
      <c r="D18" s="19"/>
      <c r="E18" s="19"/>
      <c r="F18" s="19"/>
      <c r="G18" s="19"/>
      <c r="H18" s="19"/>
      <c r="I18" s="9">
        <v>0.9</v>
      </c>
      <c r="J18" s="10">
        <f>I18</f>
        <v>0.9</v>
      </c>
      <c r="K18" s="9">
        <v>0.9</v>
      </c>
      <c r="L18" s="10">
        <f t="shared" ref="L18:L21" si="8">K18</f>
        <v>0.9</v>
      </c>
      <c r="M18" s="9">
        <v>0.9</v>
      </c>
      <c r="N18" s="10">
        <f t="shared" ref="N18:N21" si="9">M18</f>
        <v>0.9</v>
      </c>
      <c r="O18" s="9">
        <v>0.9</v>
      </c>
      <c r="P18" s="10">
        <f t="shared" ref="P18:P21" si="10">O18</f>
        <v>0.9</v>
      </c>
      <c r="Q18" s="9">
        <v>0.9</v>
      </c>
      <c r="R18" s="10">
        <f t="shared" ref="R18:R21" si="11">Q18</f>
        <v>0.9</v>
      </c>
      <c r="S18" s="9">
        <v>0.9</v>
      </c>
      <c r="T18" s="10">
        <f t="shared" ref="T18:T21" si="12">S18</f>
        <v>0.9</v>
      </c>
      <c r="U18" s="9">
        <v>0.9</v>
      </c>
      <c r="V18" s="10">
        <f t="shared" ref="V18:V21" si="13">U18</f>
        <v>0.9</v>
      </c>
      <c r="W18" s="9">
        <v>0.9</v>
      </c>
      <c r="X18" s="10">
        <f t="shared" ref="X18:X21" si="14">W18</f>
        <v>0.9</v>
      </c>
      <c r="Y18" s="9">
        <v>0.9</v>
      </c>
      <c r="Z18" s="10">
        <f t="shared" ref="Z18:Z21" si="15">Y18</f>
        <v>0.9</v>
      </c>
      <c r="AA18" s="9">
        <v>0.9</v>
      </c>
      <c r="AB18" s="10">
        <f t="shared" ref="AB18:AB21" si="16">AA18</f>
        <v>0.9</v>
      </c>
      <c r="AC18" s="9">
        <v>0.9</v>
      </c>
      <c r="AD18" s="10">
        <f t="shared" ref="AD18:AD21" si="17">AC18</f>
        <v>0.9</v>
      </c>
      <c r="AE18" s="9">
        <v>0.9</v>
      </c>
      <c r="AF18" s="10">
        <f t="shared" ref="AF18:AF21" si="18">AE18</f>
        <v>0.9</v>
      </c>
      <c r="AG18" s="7"/>
      <c r="AH18" s="8"/>
    </row>
    <row r="19" spans="1:34" ht="37.5" customHeight="1" x14ac:dyDescent="0.25">
      <c r="A19" s="27">
        <f t="shared" si="4"/>
        <v>13</v>
      </c>
      <c r="B19" s="25" t="s">
        <v>32</v>
      </c>
      <c r="C19" s="18"/>
      <c r="D19" s="18"/>
      <c r="E19" s="18"/>
      <c r="F19" s="18"/>
      <c r="G19" s="21"/>
      <c r="H19" s="21"/>
      <c r="I19" s="55">
        <v>0.9</v>
      </c>
      <c r="J19" s="56">
        <f>I19</f>
        <v>0.9</v>
      </c>
      <c r="K19" s="55">
        <v>0.9</v>
      </c>
      <c r="L19" s="56">
        <f t="shared" si="8"/>
        <v>0.9</v>
      </c>
      <c r="M19" s="55">
        <v>0.9</v>
      </c>
      <c r="N19" s="56">
        <f t="shared" si="9"/>
        <v>0.9</v>
      </c>
      <c r="O19" s="55">
        <v>0.9</v>
      </c>
      <c r="P19" s="56">
        <f t="shared" si="10"/>
        <v>0.9</v>
      </c>
      <c r="Q19" s="55">
        <v>0.9</v>
      </c>
      <c r="R19" s="56">
        <f t="shared" si="11"/>
        <v>0.9</v>
      </c>
      <c r="S19" s="55">
        <v>0.9</v>
      </c>
      <c r="T19" s="56">
        <f t="shared" si="12"/>
        <v>0.9</v>
      </c>
      <c r="U19" s="55">
        <v>0.9</v>
      </c>
      <c r="V19" s="56">
        <f t="shared" si="13"/>
        <v>0.9</v>
      </c>
      <c r="W19" s="55">
        <v>0.9</v>
      </c>
      <c r="X19" s="56">
        <f t="shared" si="14"/>
        <v>0.9</v>
      </c>
      <c r="Y19" s="55">
        <v>0.9</v>
      </c>
      <c r="Z19" s="56">
        <f t="shared" si="15"/>
        <v>0.9</v>
      </c>
      <c r="AA19" s="55">
        <v>0.9</v>
      </c>
      <c r="AB19" s="56">
        <f t="shared" si="16"/>
        <v>0.9</v>
      </c>
      <c r="AC19" s="55">
        <v>0.9</v>
      </c>
      <c r="AD19" s="56">
        <f t="shared" si="17"/>
        <v>0.9</v>
      </c>
      <c r="AE19" s="55">
        <v>0.9</v>
      </c>
      <c r="AF19" s="56">
        <f t="shared" si="18"/>
        <v>0.9</v>
      </c>
      <c r="AG19" s="7"/>
      <c r="AH19" s="8"/>
    </row>
    <row r="20" spans="1:34" ht="37.5" customHeight="1" x14ac:dyDescent="0.25">
      <c r="A20" s="27">
        <f t="shared" si="4"/>
        <v>14</v>
      </c>
      <c r="B20" s="25" t="s">
        <v>33</v>
      </c>
      <c r="C20" s="19"/>
      <c r="D20" s="19"/>
      <c r="E20" s="19"/>
      <c r="F20" s="19"/>
      <c r="G20" s="19"/>
      <c r="H20" s="19"/>
      <c r="I20" s="7">
        <v>0.85</v>
      </c>
      <c r="J20" s="8">
        <f>I20</f>
        <v>0.85</v>
      </c>
      <c r="K20" s="7">
        <v>0.85</v>
      </c>
      <c r="L20" s="8">
        <f t="shared" si="8"/>
        <v>0.85</v>
      </c>
      <c r="M20" s="7">
        <v>0.85</v>
      </c>
      <c r="N20" s="8">
        <f t="shared" si="9"/>
        <v>0.85</v>
      </c>
      <c r="O20" s="7">
        <v>0.85</v>
      </c>
      <c r="P20" s="8">
        <f t="shared" si="10"/>
        <v>0.85</v>
      </c>
      <c r="Q20" s="7">
        <v>0.85</v>
      </c>
      <c r="R20" s="8">
        <f t="shared" si="11"/>
        <v>0.85</v>
      </c>
      <c r="S20" s="7">
        <v>0.85</v>
      </c>
      <c r="T20" s="8">
        <f t="shared" si="12"/>
        <v>0.85</v>
      </c>
      <c r="U20" s="7">
        <v>0.85</v>
      </c>
      <c r="V20" s="8">
        <f t="shared" si="13"/>
        <v>0.85</v>
      </c>
      <c r="W20" s="7">
        <v>0.85</v>
      </c>
      <c r="X20" s="8">
        <f t="shared" si="14"/>
        <v>0.85</v>
      </c>
      <c r="Y20" s="7">
        <v>0.85</v>
      </c>
      <c r="Z20" s="8">
        <f t="shared" si="15"/>
        <v>0.85</v>
      </c>
      <c r="AA20" s="7">
        <v>0.85</v>
      </c>
      <c r="AB20" s="8">
        <f t="shared" si="16"/>
        <v>0.85</v>
      </c>
      <c r="AC20" s="7">
        <v>0.85</v>
      </c>
      <c r="AD20" s="8">
        <f t="shared" si="17"/>
        <v>0.85</v>
      </c>
      <c r="AE20" s="7">
        <v>0.85</v>
      </c>
      <c r="AF20" s="8">
        <f t="shared" si="18"/>
        <v>0.85</v>
      </c>
      <c r="AG20" s="7"/>
      <c r="AH20" s="8"/>
    </row>
    <row r="21" spans="1:34" ht="37.5" customHeight="1" x14ac:dyDescent="0.25">
      <c r="A21" s="27">
        <f t="shared" si="4"/>
        <v>15</v>
      </c>
      <c r="B21" s="25" t="s">
        <v>34</v>
      </c>
      <c r="C21" s="19"/>
      <c r="D21" s="19"/>
      <c r="E21" s="19"/>
      <c r="F21" s="19"/>
      <c r="G21" s="19"/>
      <c r="H21" s="19"/>
      <c r="I21" s="7">
        <v>0.83</v>
      </c>
      <c r="J21" s="8">
        <f>I21</f>
        <v>0.83</v>
      </c>
      <c r="K21" s="7">
        <v>0.83</v>
      </c>
      <c r="L21" s="8">
        <f t="shared" si="8"/>
        <v>0.83</v>
      </c>
      <c r="M21" s="7">
        <v>0.83</v>
      </c>
      <c r="N21" s="8">
        <f t="shared" si="9"/>
        <v>0.83</v>
      </c>
      <c r="O21" s="7">
        <v>0.83</v>
      </c>
      <c r="P21" s="8">
        <f t="shared" si="10"/>
        <v>0.83</v>
      </c>
      <c r="Q21" s="7">
        <v>0.83</v>
      </c>
      <c r="R21" s="8">
        <f t="shared" si="11"/>
        <v>0.83</v>
      </c>
      <c r="S21" s="7">
        <v>0.83</v>
      </c>
      <c r="T21" s="8">
        <f t="shared" si="12"/>
        <v>0.83</v>
      </c>
      <c r="U21" s="7">
        <v>0.83</v>
      </c>
      <c r="V21" s="8">
        <f t="shared" si="13"/>
        <v>0.83</v>
      </c>
      <c r="W21" s="7">
        <v>0.83</v>
      </c>
      <c r="X21" s="8">
        <f t="shared" si="14"/>
        <v>0.83</v>
      </c>
      <c r="Y21" s="7">
        <v>0.83</v>
      </c>
      <c r="Z21" s="8">
        <f t="shared" si="15"/>
        <v>0.83</v>
      </c>
      <c r="AA21" s="7">
        <v>0.83</v>
      </c>
      <c r="AB21" s="8">
        <f t="shared" si="16"/>
        <v>0.83</v>
      </c>
      <c r="AC21" s="7">
        <v>0.83</v>
      </c>
      <c r="AD21" s="8">
        <f t="shared" si="17"/>
        <v>0.83</v>
      </c>
      <c r="AE21" s="7">
        <v>0.83</v>
      </c>
      <c r="AF21" s="8">
        <f t="shared" si="18"/>
        <v>0.83</v>
      </c>
      <c r="AG21" s="7"/>
      <c r="AH21" s="8"/>
    </row>
    <row r="22" spans="1:34" ht="37.5" customHeight="1" x14ac:dyDescent="0.25">
      <c r="A22" s="27">
        <f t="shared" si="4"/>
        <v>16</v>
      </c>
      <c r="B22" s="25" t="s">
        <v>35</v>
      </c>
      <c r="C22" s="19"/>
      <c r="D22" s="19"/>
      <c r="E22" s="19"/>
      <c r="F22" s="19"/>
      <c r="G22" s="19"/>
      <c r="H22" s="19"/>
      <c r="I22" s="7">
        <f>I18*I19*I20*I21</f>
        <v>0.57145499999999994</v>
      </c>
      <c r="J22" s="8">
        <f>J18*J19*J20*J21</f>
        <v>0.57145499999999994</v>
      </c>
      <c r="K22" s="7">
        <f t="shared" ref="K22:AF22" si="19">K18*K19*K20*K21</f>
        <v>0.57145499999999994</v>
      </c>
      <c r="L22" s="8">
        <f t="shared" si="19"/>
        <v>0.57145499999999994</v>
      </c>
      <c r="M22" s="7">
        <f t="shared" si="19"/>
        <v>0.57145499999999994</v>
      </c>
      <c r="N22" s="8">
        <f t="shared" si="19"/>
        <v>0.57145499999999994</v>
      </c>
      <c r="O22" s="7">
        <f>O18*O19*O20*O21</f>
        <v>0.57145499999999994</v>
      </c>
      <c r="P22" s="8">
        <f t="shared" si="19"/>
        <v>0.57145499999999994</v>
      </c>
      <c r="Q22" s="7">
        <f t="shared" si="19"/>
        <v>0.57145499999999994</v>
      </c>
      <c r="R22" s="8">
        <f t="shared" si="19"/>
        <v>0.57145499999999994</v>
      </c>
      <c r="S22" s="7">
        <f t="shared" si="19"/>
        <v>0.57145499999999994</v>
      </c>
      <c r="T22" s="8">
        <f t="shared" si="19"/>
        <v>0.57145499999999994</v>
      </c>
      <c r="U22" s="7">
        <f t="shared" si="19"/>
        <v>0.57145499999999994</v>
      </c>
      <c r="V22" s="8">
        <f t="shared" si="19"/>
        <v>0.57145499999999994</v>
      </c>
      <c r="W22" s="7">
        <f t="shared" si="19"/>
        <v>0.57145499999999994</v>
      </c>
      <c r="X22" s="8">
        <f t="shared" si="19"/>
        <v>0.57145499999999994</v>
      </c>
      <c r="Y22" s="7">
        <f t="shared" si="19"/>
        <v>0.57145499999999994</v>
      </c>
      <c r="Z22" s="8">
        <f t="shared" si="19"/>
        <v>0.57145499999999994</v>
      </c>
      <c r="AA22" s="7">
        <f t="shared" si="19"/>
        <v>0.57145499999999994</v>
      </c>
      <c r="AB22" s="8">
        <f t="shared" si="19"/>
        <v>0.57145499999999994</v>
      </c>
      <c r="AC22" s="7">
        <f t="shared" si="19"/>
        <v>0.57145499999999994</v>
      </c>
      <c r="AD22" s="8">
        <f t="shared" si="19"/>
        <v>0.57145499999999994</v>
      </c>
      <c r="AE22" s="7">
        <f t="shared" si="19"/>
        <v>0.57145499999999994</v>
      </c>
      <c r="AF22" s="8">
        <f t="shared" si="19"/>
        <v>0.57145499999999994</v>
      </c>
      <c r="AG22" s="7"/>
      <c r="AH22" s="8"/>
    </row>
    <row r="23" spans="1:34" ht="37.5" customHeight="1" x14ac:dyDescent="0.25">
      <c r="A23" s="27">
        <f t="shared" si="4"/>
        <v>17</v>
      </c>
      <c r="B23" s="25" t="s">
        <v>36</v>
      </c>
      <c r="C23" s="19"/>
      <c r="D23" s="19"/>
      <c r="E23" s="19"/>
      <c r="F23" s="19"/>
      <c r="G23" s="19"/>
      <c r="H23" s="19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11102079.831307806</v>
      </c>
      <c r="P23" s="6">
        <f t="shared" si="20"/>
        <v>947147.32510288083</v>
      </c>
      <c r="Q23" s="5">
        <f t="shared" si="20"/>
        <v>0</v>
      </c>
      <c r="R23" s="6">
        <f t="shared" si="20"/>
        <v>5986533.7334814947</v>
      </c>
      <c r="S23" s="5">
        <f t="shared" si="20"/>
        <v>7706740.7407407435</v>
      </c>
      <c r="T23" s="6">
        <f t="shared" si="20"/>
        <v>5266359.0308948224</v>
      </c>
      <c r="U23" s="5">
        <f t="shared" si="20"/>
        <v>7602123.4567901259</v>
      </c>
      <c r="V23" s="6">
        <f t="shared" si="20"/>
        <v>5377835.5741046993</v>
      </c>
      <c r="W23" s="5">
        <f t="shared" si="20"/>
        <v>7814910.2903990708</v>
      </c>
      <c r="X23" s="6">
        <f t="shared" si="20"/>
        <v>5039386.4083786141</v>
      </c>
      <c r="Y23" s="5">
        <f t="shared" si="20"/>
        <v>1728.3950617283951</v>
      </c>
      <c r="Z23" s="6">
        <f t="shared" si="20"/>
        <v>947147.32510288083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57791992.111364871</v>
      </c>
    </row>
    <row r="24" spans="1:34" ht="37.5" customHeight="1" thickBot="1" x14ac:dyDescent="0.3">
      <c r="A24" s="27">
        <f t="shared" si="4"/>
        <v>18</v>
      </c>
      <c r="B24" s="26" t="s">
        <v>37</v>
      </c>
      <c r="C24" s="20"/>
      <c r="D24" s="20"/>
      <c r="E24" s="20"/>
      <c r="F24" s="20"/>
      <c r="G24" s="20"/>
      <c r="H24" s="20"/>
      <c r="I24" s="57">
        <f>I23/(15*86400)</f>
        <v>0</v>
      </c>
      <c r="J24" s="37">
        <f>J23/(15*86400)</f>
        <v>0</v>
      </c>
      <c r="K24" s="57">
        <f t="shared" ref="K24:AF24" si="21">K23/(15*86400)</f>
        <v>0</v>
      </c>
      <c r="L24" s="37">
        <f t="shared" si="21"/>
        <v>0</v>
      </c>
      <c r="M24" s="57">
        <f t="shared" si="21"/>
        <v>0</v>
      </c>
      <c r="N24" s="37">
        <f t="shared" si="21"/>
        <v>0</v>
      </c>
      <c r="O24" s="57">
        <f t="shared" si="21"/>
        <v>8.5664196229226892</v>
      </c>
      <c r="P24" s="37">
        <f t="shared" si="21"/>
        <v>0.73082355332012405</v>
      </c>
      <c r="Q24" s="57">
        <f t="shared" si="21"/>
        <v>0</v>
      </c>
      <c r="R24" s="37">
        <f t="shared" si="21"/>
        <v>4.6192389918838694</v>
      </c>
      <c r="S24" s="57">
        <f t="shared" si="21"/>
        <v>5.946559213534524</v>
      </c>
      <c r="T24" s="37">
        <f t="shared" si="21"/>
        <v>4.0635486349497087</v>
      </c>
      <c r="U24" s="57">
        <f t="shared" si="21"/>
        <v>5.865836000609665</v>
      </c>
      <c r="V24" s="37">
        <f t="shared" si="21"/>
        <v>4.1495644861918972</v>
      </c>
      <c r="W24" s="57">
        <f t="shared" si="21"/>
        <v>6.0300233722215051</v>
      </c>
      <c r="X24" s="37">
        <f t="shared" si="21"/>
        <v>3.8884154385637455</v>
      </c>
      <c r="Y24" s="57">
        <f t="shared" si="21"/>
        <v>1.3336381649138851E-3</v>
      </c>
      <c r="Z24" s="37">
        <f t="shared" si="21"/>
        <v>0.73082355332012405</v>
      </c>
      <c r="AA24" s="57">
        <f t="shared" si="21"/>
        <v>0</v>
      </c>
      <c r="AB24" s="37">
        <f t="shared" si="21"/>
        <v>0</v>
      </c>
      <c r="AC24" s="57">
        <f t="shared" si="21"/>
        <v>0</v>
      </c>
      <c r="AD24" s="37">
        <f t="shared" si="21"/>
        <v>0</v>
      </c>
      <c r="AE24" s="57">
        <f t="shared" si="21"/>
        <v>0</v>
      </c>
      <c r="AF24" s="37">
        <f t="shared" si="21"/>
        <v>0</v>
      </c>
      <c r="AG24" s="57"/>
      <c r="AH24" s="37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ზემო სამგორის ს.ს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2024-10-28T05:18:10Z</dcterms:modified>
</cp:coreProperties>
</file>