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4.05.2022 tamaz kereselidze\Desktop\2024-2025 წლის რეჟიმები\რეჟიმისათვის ფართობები სისტემების მიხედვით\ქვემო ქართლი\"/>
    </mc:Choice>
  </mc:AlternateContent>
  <xr:revisionPtr revIDLastSave="0" documentId="13_ncr:1_{FC28204E-6694-4CA1-A2E1-DB9C0BA2BF8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ტბისი-კუმისი" sheetId="3" r:id="rId1"/>
    <sheet name="ჯანდარა" sheetId="4" r:id="rId2"/>
    <sheet name="ავრანლო-გუმბათი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2" i="5" l="1"/>
  <c r="AC22" i="5"/>
  <c r="AA22" i="5"/>
  <c r="Y22" i="5"/>
  <c r="W22" i="5"/>
  <c r="U22" i="5"/>
  <c r="S22" i="5"/>
  <c r="Q22" i="5"/>
  <c r="O22" i="5"/>
  <c r="M22" i="5"/>
  <c r="K22" i="5"/>
  <c r="I22" i="5"/>
  <c r="AF21" i="5"/>
  <c r="AD21" i="5"/>
  <c r="AB21" i="5"/>
  <c r="Z21" i="5"/>
  <c r="X21" i="5"/>
  <c r="V21" i="5"/>
  <c r="T21" i="5"/>
  <c r="R21" i="5"/>
  <c r="P21" i="5"/>
  <c r="N21" i="5"/>
  <c r="L21" i="5"/>
  <c r="J21" i="5"/>
  <c r="AF20" i="5"/>
  <c r="AD20" i="5"/>
  <c r="AB20" i="5"/>
  <c r="Z20" i="5"/>
  <c r="X20" i="5"/>
  <c r="V20" i="5"/>
  <c r="T20" i="5"/>
  <c r="R20" i="5"/>
  <c r="P20" i="5"/>
  <c r="N20" i="5"/>
  <c r="L20" i="5"/>
  <c r="J20" i="5"/>
  <c r="AF19" i="5"/>
  <c r="AD19" i="5"/>
  <c r="AB19" i="5"/>
  <c r="Z19" i="5"/>
  <c r="X19" i="5"/>
  <c r="V19" i="5"/>
  <c r="T19" i="5"/>
  <c r="R19" i="5"/>
  <c r="P19" i="5"/>
  <c r="N19" i="5"/>
  <c r="L19" i="5"/>
  <c r="J19" i="5"/>
  <c r="AF18" i="5"/>
  <c r="AD18" i="5"/>
  <c r="AB18" i="5"/>
  <c r="Z18" i="5"/>
  <c r="X18" i="5"/>
  <c r="V18" i="5"/>
  <c r="T18" i="5"/>
  <c r="R18" i="5"/>
  <c r="P18" i="5"/>
  <c r="N18" i="5"/>
  <c r="L18" i="5"/>
  <c r="J18" i="5"/>
  <c r="AF17" i="5"/>
  <c r="AE17" i="5"/>
  <c r="AD17" i="5"/>
  <c r="AC17" i="5"/>
  <c r="AA17" i="5"/>
  <c r="Z17" i="5"/>
  <c r="N17" i="5"/>
  <c r="M17" i="5"/>
  <c r="L17" i="5"/>
  <c r="K17" i="5"/>
  <c r="J17" i="5"/>
  <c r="I17" i="5"/>
  <c r="AG16" i="5"/>
  <c r="D16" i="5"/>
  <c r="E16" i="5" s="1"/>
  <c r="G16" i="5" s="1"/>
  <c r="AG15" i="5"/>
  <c r="D15" i="5"/>
  <c r="E15" i="5" s="1"/>
  <c r="G15" i="5" s="1"/>
  <c r="AG14" i="5"/>
  <c r="D14" i="5"/>
  <c r="E14" i="5" s="1"/>
  <c r="G14" i="5" s="1"/>
  <c r="AG13" i="5"/>
  <c r="D13" i="5"/>
  <c r="E13" i="5" s="1"/>
  <c r="G13" i="5" s="1"/>
  <c r="AG12" i="5"/>
  <c r="D12" i="5"/>
  <c r="E12" i="5" s="1"/>
  <c r="G12" i="5" s="1"/>
  <c r="AG11" i="5"/>
  <c r="D11" i="5"/>
  <c r="E11" i="5" s="1"/>
  <c r="G11" i="5" s="1"/>
  <c r="AG10" i="5"/>
  <c r="D10" i="5"/>
  <c r="E10" i="5" s="1"/>
  <c r="G10" i="5" s="1"/>
  <c r="AG9" i="5"/>
  <c r="D9" i="5"/>
  <c r="E9" i="5" s="1"/>
  <c r="G9" i="5" s="1"/>
  <c r="AG8" i="5"/>
  <c r="D8" i="5"/>
  <c r="E8" i="5" s="1"/>
  <c r="G8" i="5" s="1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G7" i="5"/>
  <c r="D7" i="5"/>
  <c r="E7" i="5" s="1"/>
  <c r="G7" i="5" s="1"/>
  <c r="B6" i="5"/>
  <c r="C6" i="5" s="1"/>
  <c r="D6" i="5" s="1"/>
  <c r="E6" i="5" s="1"/>
  <c r="F6" i="5" s="1"/>
  <c r="G6" i="5" s="1"/>
  <c r="H6" i="5" s="1"/>
  <c r="I6" i="5" s="1"/>
  <c r="J6" i="5" s="1"/>
  <c r="K6" i="5" s="1"/>
  <c r="L6" i="5" s="1"/>
  <c r="M6" i="5" s="1"/>
  <c r="N6" i="5" s="1"/>
  <c r="O6" i="5" s="1"/>
  <c r="P6" i="5" s="1"/>
  <c r="Q6" i="5" s="1"/>
  <c r="R6" i="5" s="1"/>
  <c r="S6" i="5" s="1"/>
  <c r="T6" i="5" s="1"/>
  <c r="U6" i="5" s="1"/>
  <c r="V6" i="5" s="1"/>
  <c r="W6" i="5" s="1"/>
  <c r="X6" i="5" s="1"/>
  <c r="Y6" i="5" s="1"/>
  <c r="Z6" i="5" s="1"/>
  <c r="AA6" i="5" s="1"/>
  <c r="AB6" i="5" s="1"/>
  <c r="AC6" i="5" s="1"/>
  <c r="AD6" i="5" s="1"/>
  <c r="AE6" i="5" s="1"/>
  <c r="AF6" i="5" s="1"/>
  <c r="AG6" i="5" s="1"/>
  <c r="AH6" i="5" s="1"/>
  <c r="AE22" i="4"/>
  <c r="AC22" i="4"/>
  <c r="AA22" i="4"/>
  <c r="Y22" i="4"/>
  <c r="W22" i="4"/>
  <c r="U22" i="4"/>
  <c r="S22" i="4"/>
  <c r="Q22" i="4"/>
  <c r="O22" i="4"/>
  <c r="M22" i="4"/>
  <c r="K22" i="4"/>
  <c r="I22" i="4"/>
  <c r="AF21" i="4"/>
  <c r="AD21" i="4"/>
  <c r="AB21" i="4"/>
  <c r="Z21" i="4"/>
  <c r="X21" i="4"/>
  <c r="V21" i="4"/>
  <c r="T21" i="4"/>
  <c r="R21" i="4"/>
  <c r="P21" i="4"/>
  <c r="N21" i="4"/>
  <c r="L21" i="4"/>
  <c r="J21" i="4"/>
  <c r="AF20" i="4"/>
  <c r="AD20" i="4"/>
  <c r="AB20" i="4"/>
  <c r="Z20" i="4"/>
  <c r="X20" i="4"/>
  <c r="V20" i="4"/>
  <c r="T20" i="4"/>
  <c r="R20" i="4"/>
  <c r="P20" i="4"/>
  <c r="N20" i="4"/>
  <c r="L20" i="4"/>
  <c r="J20" i="4"/>
  <c r="AF19" i="4"/>
  <c r="AD19" i="4"/>
  <c r="AB19" i="4"/>
  <c r="Z19" i="4"/>
  <c r="X19" i="4"/>
  <c r="V19" i="4"/>
  <c r="T19" i="4"/>
  <c r="R19" i="4"/>
  <c r="P19" i="4"/>
  <c r="N19" i="4"/>
  <c r="L19" i="4"/>
  <c r="J19" i="4"/>
  <c r="AF18" i="4"/>
  <c r="AD18" i="4"/>
  <c r="AB18" i="4"/>
  <c r="Z18" i="4"/>
  <c r="X18" i="4"/>
  <c r="V18" i="4"/>
  <c r="T18" i="4"/>
  <c r="R18" i="4"/>
  <c r="P18" i="4"/>
  <c r="N18" i="4"/>
  <c r="L18" i="4"/>
  <c r="J18" i="4"/>
  <c r="AF17" i="4"/>
  <c r="AE17" i="4"/>
  <c r="AD17" i="4"/>
  <c r="AC17" i="4"/>
  <c r="AA17" i="4"/>
  <c r="Z17" i="4"/>
  <c r="N17" i="4"/>
  <c r="M17" i="4"/>
  <c r="L17" i="4"/>
  <c r="K17" i="4"/>
  <c r="J17" i="4"/>
  <c r="I17" i="4"/>
  <c r="AG16" i="4"/>
  <c r="D16" i="4"/>
  <c r="E16" i="4" s="1"/>
  <c r="G16" i="4" s="1"/>
  <c r="AG15" i="4"/>
  <c r="D15" i="4"/>
  <c r="E15" i="4" s="1"/>
  <c r="G15" i="4" s="1"/>
  <c r="AG14" i="4"/>
  <c r="D14" i="4"/>
  <c r="E14" i="4" s="1"/>
  <c r="G14" i="4" s="1"/>
  <c r="AG13" i="4"/>
  <c r="D13" i="4"/>
  <c r="E13" i="4" s="1"/>
  <c r="G13" i="4" s="1"/>
  <c r="AG12" i="4"/>
  <c r="D12" i="4"/>
  <c r="E12" i="4" s="1"/>
  <c r="G12" i="4" s="1"/>
  <c r="X12" i="4" s="1"/>
  <c r="AG11" i="4"/>
  <c r="D11" i="4"/>
  <c r="E11" i="4" s="1"/>
  <c r="G11" i="4" s="1"/>
  <c r="AG10" i="4"/>
  <c r="D10" i="4"/>
  <c r="E10" i="4" s="1"/>
  <c r="G10" i="4" s="1"/>
  <c r="AG9" i="4"/>
  <c r="D9" i="4"/>
  <c r="E9" i="4" s="1"/>
  <c r="G9" i="4" s="1"/>
  <c r="AG8" i="4"/>
  <c r="D8" i="4"/>
  <c r="E8" i="4" s="1"/>
  <c r="G8" i="4" s="1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G7" i="4"/>
  <c r="D7" i="4"/>
  <c r="E7" i="4" s="1"/>
  <c r="G7" i="4" s="1"/>
  <c r="B6" i="4"/>
  <c r="C6" i="4" s="1"/>
  <c r="D6" i="4" s="1"/>
  <c r="E6" i="4" s="1"/>
  <c r="F6" i="4" s="1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T6" i="4" s="1"/>
  <c r="U6" i="4" s="1"/>
  <c r="V6" i="4" s="1"/>
  <c r="W6" i="4" s="1"/>
  <c r="X6" i="4" s="1"/>
  <c r="Y6" i="4" s="1"/>
  <c r="Z6" i="4" s="1"/>
  <c r="AA6" i="4" s="1"/>
  <c r="AB6" i="4" s="1"/>
  <c r="AC6" i="4" s="1"/>
  <c r="AD6" i="4" s="1"/>
  <c r="AE6" i="4" s="1"/>
  <c r="AF6" i="4" s="1"/>
  <c r="AG6" i="4" s="1"/>
  <c r="AH6" i="4" s="1"/>
  <c r="AE22" i="3"/>
  <c r="AC22" i="3"/>
  <c r="AA22" i="3"/>
  <c r="Y22" i="3"/>
  <c r="W22" i="3"/>
  <c r="U22" i="3"/>
  <c r="S22" i="3"/>
  <c r="Q22" i="3"/>
  <c r="O22" i="3"/>
  <c r="M22" i="3"/>
  <c r="K22" i="3"/>
  <c r="I22" i="3"/>
  <c r="AF21" i="3"/>
  <c r="AD21" i="3"/>
  <c r="AB21" i="3"/>
  <c r="Z21" i="3"/>
  <c r="X21" i="3"/>
  <c r="V21" i="3"/>
  <c r="T21" i="3"/>
  <c r="R21" i="3"/>
  <c r="P21" i="3"/>
  <c r="N21" i="3"/>
  <c r="L21" i="3"/>
  <c r="J21" i="3"/>
  <c r="AF20" i="3"/>
  <c r="AD20" i="3"/>
  <c r="AB20" i="3"/>
  <c r="Z20" i="3"/>
  <c r="X20" i="3"/>
  <c r="V20" i="3"/>
  <c r="T20" i="3"/>
  <c r="R20" i="3"/>
  <c r="P20" i="3"/>
  <c r="N20" i="3"/>
  <c r="L20" i="3"/>
  <c r="J20" i="3"/>
  <c r="AF19" i="3"/>
  <c r="AD19" i="3"/>
  <c r="AB19" i="3"/>
  <c r="Z19" i="3"/>
  <c r="X19" i="3"/>
  <c r="V19" i="3"/>
  <c r="T19" i="3"/>
  <c r="R19" i="3"/>
  <c r="P19" i="3"/>
  <c r="N19" i="3"/>
  <c r="L19" i="3"/>
  <c r="J19" i="3"/>
  <c r="AF18" i="3"/>
  <c r="AD18" i="3"/>
  <c r="AB18" i="3"/>
  <c r="Z18" i="3"/>
  <c r="X18" i="3"/>
  <c r="V18" i="3"/>
  <c r="T18" i="3"/>
  <c r="R18" i="3"/>
  <c r="P18" i="3"/>
  <c r="N18" i="3"/>
  <c r="L18" i="3"/>
  <c r="J18" i="3"/>
  <c r="AF17" i="3"/>
  <c r="AE17" i="3"/>
  <c r="AD17" i="3"/>
  <c r="AC17" i="3"/>
  <c r="AA17" i="3"/>
  <c r="Z17" i="3"/>
  <c r="N17" i="3"/>
  <c r="M17" i="3"/>
  <c r="L17" i="3"/>
  <c r="K17" i="3"/>
  <c r="J17" i="3"/>
  <c r="I17" i="3"/>
  <c r="AG16" i="3"/>
  <c r="D16" i="3"/>
  <c r="E16" i="3" s="1"/>
  <c r="G16" i="3" s="1"/>
  <c r="AG15" i="3"/>
  <c r="D15" i="3"/>
  <c r="E15" i="3" s="1"/>
  <c r="G15" i="3" s="1"/>
  <c r="AG14" i="3"/>
  <c r="D14" i="3"/>
  <c r="E14" i="3" s="1"/>
  <c r="G14" i="3" s="1"/>
  <c r="AG13" i="3"/>
  <c r="D13" i="3"/>
  <c r="E13" i="3" s="1"/>
  <c r="G13" i="3" s="1"/>
  <c r="AG12" i="3"/>
  <c r="D12" i="3"/>
  <c r="E12" i="3" s="1"/>
  <c r="G12" i="3" s="1"/>
  <c r="AG11" i="3"/>
  <c r="D11" i="3"/>
  <c r="E11" i="3" s="1"/>
  <c r="G11" i="3" s="1"/>
  <c r="AG10" i="3"/>
  <c r="D10" i="3"/>
  <c r="E10" i="3" s="1"/>
  <c r="G10" i="3" s="1"/>
  <c r="AG9" i="3"/>
  <c r="D9" i="3"/>
  <c r="E9" i="3" s="1"/>
  <c r="G9" i="3" s="1"/>
  <c r="AG8" i="3"/>
  <c r="D8" i="3"/>
  <c r="E8" i="3" s="1"/>
  <c r="G8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G7" i="3"/>
  <c r="D7" i="3"/>
  <c r="E7" i="3" s="1"/>
  <c r="G7" i="3" s="1"/>
  <c r="B6" i="3"/>
  <c r="C6" i="3" s="1"/>
  <c r="D6" i="3" s="1"/>
  <c r="E6" i="3" s="1"/>
  <c r="F6" i="3" s="1"/>
  <c r="G6" i="3" s="1"/>
  <c r="H6" i="3" s="1"/>
  <c r="I6" i="3" s="1"/>
  <c r="J6" i="3" s="1"/>
  <c r="K6" i="3" s="1"/>
  <c r="L6" i="3" s="1"/>
  <c r="M6" i="3" s="1"/>
  <c r="N6" i="3" s="1"/>
  <c r="O6" i="3" s="1"/>
  <c r="P6" i="3" s="1"/>
  <c r="Q6" i="3" s="1"/>
  <c r="R6" i="3" s="1"/>
  <c r="S6" i="3" s="1"/>
  <c r="T6" i="3" s="1"/>
  <c r="U6" i="3" s="1"/>
  <c r="V6" i="3" s="1"/>
  <c r="W6" i="3" s="1"/>
  <c r="X6" i="3" s="1"/>
  <c r="Y6" i="3" s="1"/>
  <c r="Z6" i="3" s="1"/>
  <c r="AA6" i="3" s="1"/>
  <c r="AB6" i="3" s="1"/>
  <c r="AC6" i="3" s="1"/>
  <c r="AD6" i="3" s="1"/>
  <c r="AE6" i="3" s="1"/>
  <c r="AF6" i="3" s="1"/>
  <c r="AG6" i="3" s="1"/>
  <c r="AH6" i="3" s="1"/>
  <c r="V22" i="5" l="1"/>
  <c r="AE23" i="4"/>
  <c r="AE24" i="4" s="1"/>
  <c r="AA23" i="5"/>
  <c r="AA24" i="5" s="1"/>
  <c r="K23" i="5"/>
  <c r="K24" i="5" s="1"/>
  <c r="K23" i="4"/>
  <c r="K24" i="4" s="1"/>
  <c r="AG17" i="4"/>
  <c r="P22" i="5"/>
  <c r="AF22" i="5"/>
  <c r="AF23" i="5" s="1"/>
  <c r="AF24" i="5" s="1"/>
  <c r="AA23" i="4"/>
  <c r="AA24" i="4" s="1"/>
  <c r="M23" i="5"/>
  <c r="M24" i="5" s="1"/>
  <c r="J22" i="5"/>
  <c r="J23" i="5" s="1"/>
  <c r="J24" i="5" s="1"/>
  <c r="Z22" i="5"/>
  <c r="Z23" i="5" s="1"/>
  <c r="Z24" i="5" s="1"/>
  <c r="AA23" i="3"/>
  <c r="AA24" i="3" s="1"/>
  <c r="AC23" i="4"/>
  <c r="AC24" i="4" s="1"/>
  <c r="T22" i="5"/>
  <c r="AG17" i="5"/>
  <c r="X12" i="5"/>
  <c r="Q12" i="5"/>
  <c r="Q17" i="5" s="1"/>
  <c r="Q23" i="5" s="1"/>
  <c r="Q24" i="5" s="1"/>
  <c r="M23" i="3"/>
  <c r="M24" i="3" s="1"/>
  <c r="AE23" i="5"/>
  <c r="AE24" i="5" s="1"/>
  <c r="N22" i="5"/>
  <c r="N23" i="5" s="1"/>
  <c r="N24" i="5" s="1"/>
  <c r="AD22" i="5"/>
  <c r="AD23" i="5" s="1"/>
  <c r="AD24" i="5" s="1"/>
  <c r="X22" i="5"/>
  <c r="R22" i="4"/>
  <c r="L22" i="5"/>
  <c r="L23" i="5" s="1"/>
  <c r="L24" i="5" s="1"/>
  <c r="AB22" i="5"/>
  <c r="V22" i="3"/>
  <c r="X22" i="4"/>
  <c r="AC23" i="5"/>
  <c r="AC24" i="5" s="1"/>
  <c r="R22" i="5"/>
  <c r="X14" i="5"/>
  <c r="U14" i="5"/>
  <c r="O14" i="5"/>
  <c r="AB9" i="5"/>
  <c r="AB17" i="5" s="1"/>
  <c r="P9" i="5"/>
  <c r="V15" i="5"/>
  <c r="T15" i="5"/>
  <c r="R15" i="5"/>
  <c r="Y15" i="5"/>
  <c r="Y17" i="5" s="1"/>
  <c r="Y23" i="5" s="1"/>
  <c r="Y24" i="5" s="1"/>
  <c r="X15" i="5"/>
  <c r="R10" i="5"/>
  <c r="P10" i="5"/>
  <c r="X7" i="5"/>
  <c r="U7" i="5"/>
  <c r="W16" i="5"/>
  <c r="U16" i="5"/>
  <c r="S16" i="5"/>
  <c r="T8" i="5"/>
  <c r="R8" i="5"/>
  <c r="X8" i="5"/>
  <c r="V8" i="5"/>
  <c r="W11" i="5"/>
  <c r="U11" i="5"/>
  <c r="S11" i="5"/>
  <c r="T13" i="5"/>
  <c r="R13" i="5"/>
  <c r="P22" i="4"/>
  <c r="O12" i="5"/>
  <c r="T12" i="5"/>
  <c r="V12" i="5"/>
  <c r="K23" i="3"/>
  <c r="K24" i="3" s="1"/>
  <c r="M23" i="4"/>
  <c r="M24" i="4" s="1"/>
  <c r="J22" i="4"/>
  <c r="J23" i="4" s="1"/>
  <c r="J24" i="4" s="1"/>
  <c r="I23" i="5"/>
  <c r="R22" i="3"/>
  <c r="Z22" i="4"/>
  <c r="Z23" i="4" s="1"/>
  <c r="Z24" i="4" s="1"/>
  <c r="L22" i="4"/>
  <c r="L23" i="4" s="1"/>
  <c r="L24" i="4" s="1"/>
  <c r="AB22" i="4"/>
  <c r="AF22" i="3"/>
  <c r="AF23" i="3" s="1"/>
  <c r="AF24" i="3" s="1"/>
  <c r="N22" i="4"/>
  <c r="N23" i="4" s="1"/>
  <c r="N24" i="4" s="1"/>
  <c r="AD22" i="4"/>
  <c r="AD23" i="4" s="1"/>
  <c r="AD24" i="4" s="1"/>
  <c r="AF22" i="4"/>
  <c r="AF23" i="4" s="1"/>
  <c r="AF24" i="4" s="1"/>
  <c r="V22" i="4"/>
  <c r="T22" i="4"/>
  <c r="V15" i="4"/>
  <c r="T15" i="4"/>
  <c r="Y15" i="4"/>
  <c r="Y17" i="4" s="1"/>
  <c r="Y23" i="4" s="1"/>
  <c r="Y24" i="4" s="1"/>
  <c r="R15" i="4"/>
  <c r="X15" i="4"/>
  <c r="T8" i="4"/>
  <c r="R8" i="4"/>
  <c r="V8" i="4"/>
  <c r="X8" i="4"/>
  <c r="X14" i="4"/>
  <c r="U14" i="4"/>
  <c r="O14" i="4"/>
  <c r="P9" i="4"/>
  <c r="AB9" i="4"/>
  <c r="AB17" i="4" s="1"/>
  <c r="S16" i="4"/>
  <c r="U16" i="4"/>
  <c r="W16" i="4"/>
  <c r="R10" i="4"/>
  <c r="P10" i="4"/>
  <c r="T13" i="4"/>
  <c r="R13" i="4"/>
  <c r="S11" i="4"/>
  <c r="U11" i="4"/>
  <c r="W11" i="4"/>
  <c r="X7" i="4"/>
  <c r="U7" i="4"/>
  <c r="O12" i="4"/>
  <c r="Q12" i="4"/>
  <c r="Q17" i="4" s="1"/>
  <c r="Q23" i="4" s="1"/>
  <c r="Q24" i="4" s="1"/>
  <c r="N22" i="3"/>
  <c r="N23" i="3" s="1"/>
  <c r="N24" i="3" s="1"/>
  <c r="T12" i="4"/>
  <c r="V12" i="4"/>
  <c r="I23" i="4"/>
  <c r="P22" i="3"/>
  <c r="T22" i="3"/>
  <c r="AG17" i="3"/>
  <c r="AE23" i="3"/>
  <c r="AE24" i="3" s="1"/>
  <c r="AD22" i="3"/>
  <c r="AD23" i="3" s="1"/>
  <c r="AD24" i="3" s="1"/>
  <c r="Z22" i="3"/>
  <c r="Z23" i="3" s="1"/>
  <c r="Z24" i="3" s="1"/>
  <c r="L22" i="3"/>
  <c r="L23" i="3" s="1"/>
  <c r="L24" i="3" s="1"/>
  <c r="AB22" i="3"/>
  <c r="X22" i="3"/>
  <c r="J22" i="3"/>
  <c r="J23" i="3" s="1"/>
  <c r="J24" i="3" s="1"/>
  <c r="AC23" i="3"/>
  <c r="AC24" i="3" s="1"/>
  <c r="X7" i="3"/>
  <c r="U7" i="3"/>
  <c r="W11" i="3"/>
  <c r="U11" i="3"/>
  <c r="S11" i="3"/>
  <c r="X12" i="3"/>
  <c r="V12" i="3"/>
  <c r="T12" i="3"/>
  <c r="Q12" i="3"/>
  <c r="Q17" i="3" s="1"/>
  <c r="Q23" i="3" s="1"/>
  <c r="Q24" i="3" s="1"/>
  <c r="O12" i="3"/>
  <c r="V15" i="3"/>
  <c r="T15" i="3"/>
  <c r="R15" i="3"/>
  <c r="X15" i="3"/>
  <c r="Y15" i="3"/>
  <c r="Y17" i="3" s="1"/>
  <c r="Y23" i="3" s="1"/>
  <c r="Y24" i="3" s="1"/>
  <c r="X14" i="3"/>
  <c r="U14" i="3"/>
  <c r="O14" i="3"/>
  <c r="T8" i="3"/>
  <c r="R8" i="3"/>
  <c r="X8" i="3"/>
  <c r="V8" i="3"/>
  <c r="AB9" i="3"/>
  <c r="AB17" i="3" s="1"/>
  <c r="P9" i="3"/>
  <c r="W16" i="3"/>
  <c r="S16" i="3"/>
  <c r="U16" i="3"/>
  <c r="T13" i="3"/>
  <c r="R13" i="3"/>
  <c r="P10" i="3"/>
  <c r="R10" i="3"/>
  <c r="I23" i="3"/>
  <c r="AB23" i="5" l="1"/>
  <c r="AB24" i="5" s="1"/>
  <c r="W17" i="5"/>
  <c r="W23" i="5" s="1"/>
  <c r="W24" i="5" s="1"/>
  <c r="AH13" i="5"/>
  <c r="AH10" i="5"/>
  <c r="AH15" i="5"/>
  <c r="AH16" i="3"/>
  <c r="AH16" i="4"/>
  <c r="AB23" i="4"/>
  <c r="AB24" i="4" s="1"/>
  <c r="AH10" i="4"/>
  <c r="AH12" i="5"/>
  <c r="O17" i="5"/>
  <c r="V17" i="5"/>
  <c r="V23" i="5" s="1"/>
  <c r="V24" i="5" s="1"/>
  <c r="U17" i="5"/>
  <c r="U23" i="5" s="1"/>
  <c r="U24" i="5" s="1"/>
  <c r="AH7" i="5"/>
  <c r="X17" i="5"/>
  <c r="X23" i="5" s="1"/>
  <c r="X24" i="5" s="1"/>
  <c r="I24" i="5"/>
  <c r="R17" i="5"/>
  <c r="R23" i="5" s="1"/>
  <c r="R24" i="5" s="1"/>
  <c r="AH8" i="5"/>
  <c r="P17" i="5"/>
  <c r="P23" i="5" s="1"/>
  <c r="P24" i="5" s="1"/>
  <c r="AH9" i="5"/>
  <c r="T17" i="5"/>
  <c r="T23" i="5" s="1"/>
  <c r="T24" i="5" s="1"/>
  <c r="W17" i="3"/>
  <c r="W23" i="3" s="1"/>
  <c r="W24" i="3" s="1"/>
  <c r="AH14" i="5"/>
  <c r="AH14" i="3"/>
  <c r="AH11" i="5"/>
  <c r="S17" i="5"/>
  <c r="S23" i="5" s="1"/>
  <c r="S24" i="5" s="1"/>
  <c r="AH16" i="5"/>
  <c r="V17" i="4"/>
  <c r="V23" i="4" s="1"/>
  <c r="V24" i="4" s="1"/>
  <c r="AH13" i="4"/>
  <c r="AH15" i="4"/>
  <c r="X17" i="4"/>
  <c r="X23" i="4" s="1"/>
  <c r="X24" i="4" s="1"/>
  <c r="W17" i="4"/>
  <c r="W23" i="4" s="1"/>
  <c r="W24" i="4" s="1"/>
  <c r="AH12" i="4"/>
  <c r="O17" i="4"/>
  <c r="R17" i="4"/>
  <c r="R23" i="4" s="1"/>
  <c r="R24" i="4" s="1"/>
  <c r="AH8" i="4"/>
  <c r="P17" i="4"/>
  <c r="P23" i="4" s="1"/>
  <c r="P24" i="4" s="1"/>
  <c r="AH9" i="4"/>
  <c r="T17" i="4"/>
  <c r="T23" i="4" s="1"/>
  <c r="T24" i="4" s="1"/>
  <c r="AH14" i="4"/>
  <c r="S17" i="4"/>
  <c r="S23" i="4" s="1"/>
  <c r="S24" i="4" s="1"/>
  <c r="AH11" i="4"/>
  <c r="I24" i="4"/>
  <c r="AH7" i="4"/>
  <c r="U17" i="4"/>
  <c r="U23" i="4" s="1"/>
  <c r="U24" i="4" s="1"/>
  <c r="AH13" i="3"/>
  <c r="AB23" i="3"/>
  <c r="AB24" i="3" s="1"/>
  <c r="R17" i="3"/>
  <c r="R23" i="3" s="1"/>
  <c r="R24" i="3" s="1"/>
  <c r="AH8" i="3"/>
  <c r="AH11" i="3"/>
  <c r="S17" i="3"/>
  <c r="S23" i="3" s="1"/>
  <c r="S24" i="3" s="1"/>
  <c r="V17" i="3"/>
  <c r="V23" i="3" s="1"/>
  <c r="V24" i="3" s="1"/>
  <c r="AH15" i="3"/>
  <c r="I24" i="3"/>
  <c r="T17" i="3"/>
  <c r="T23" i="3" s="1"/>
  <c r="T24" i="3" s="1"/>
  <c r="U17" i="3"/>
  <c r="U23" i="3" s="1"/>
  <c r="U24" i="3" s="1"/>
  <c r="AH7" i="3"/>
  <c r="AH12" i="3"/>
  <c r="O17" i="3"/>
  <c r="AH10" i="3"/>
  <c r="P17" i="3"/>
  <c r="P23" i="3" s="1"/>
  <c r="P24" i="3" s="1"/>
  <c r="AH9" i="3"/>
  <c r="X17" i="3"/>
  <c r="X23" i="3" s="1"/>
  <c r="X24" i="3" s="1"/>
  <c r="O23" i="5" l="1"/>
  <c r="AH17" i="5"/>
  <c r="O23" i="4"/>
  <c r="AH17" i="4"/>
  <c r="O23" i="3"/>
  <c r="AH17" i="3"/>
  <c r="O24" i="5" l="1"/>
  <c r="AH23" i="5"/>
  <c r="O24" i="4"/>
  <c r="AH23" i="4"/>
  <c r="O24" i="3"/>
  <c r="AH23" i="3"/>
</calcChain>
</file>

<file path=xl/sharedStrings.xml><?xml version="1.0" encoding="utf-8"?>
<sst xmlns="http://schemas.openxmlformats.org/spreadsheetml/2006/main" count="204" uniqueCount="51">
  <si>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</si>
  <si>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</si>
  <si>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</si>
  <si>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</si>
  <si>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მარტი
III</t>
  </si>
  <si>
    <t>აპრილი IV</t>
  </si>
  <si>
    <t>მაისი 
V</t>
  </si>
  <si>
    <t>ივნისი 
VI</t>
  </si>
  <si>
    <t>ივლისი VII</t>
  </si>
  <si>
    <t>აგვისტო VIII</t>
  </si>
  <si>
    <t>სექტემბერი IX</t>
  </si>
  <si>
    <t>ოქტომბერი X</t>
  </si>
  <si>
    <t>დეკემბერი XII</t>
  </si>
  <si>
    <t>1-15</t>
  </si>
  <si>
    <t>16-31</t>
  </si>
  <si>
    <t>16-30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</si>
  <si>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</si>
  <si>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</si>
  <si>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</si>
  <si>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</si>
  <si>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სიმინდი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</si>
  <si>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</si>
  <si>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</si>
  <si>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</si>
  <si>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</si>
  <si>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</si>
  <si>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t>q 
(ლ/წმ) 1 ჰა-ზე</t>
  </si>
  <si>
    <t>q 15
(ლ/წმ) 1 ჰა-ზე</t>
  </si>
  <si>
    <t>F
საერთო ფართობი (ჰა)</t>
  </si>
  <si>
    <t>Q ხარჯი
(ლ/წმ)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</si>
  <si>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</si>
  <si>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</si>
  <si>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</si>
  <si>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</si>
  <si>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</si>
  <si>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</si>
  <si>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</si>
  <si>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</si>
  <si>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მორწყვის ჯერადობა n</t>
  </si>
  <si>
    <t>თებერვალი II</t>
  </si>
  <si>
    <t>იანვარი I</t>
  </si>
  <si>
    <t>ნოემბერი  XI</t>
  </si>
  <si>
    <t>ჯამი</t>
  </si>
  <si>
    <t>ჰექტარ რწყვა</t>
  </si>
  <si>
    <t>წყლის მოცულობა</t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</si>
  <si>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 - თეთრიწყარო, ჯანდარის ს/ს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</si>
  <si>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 - თეთრიწყარო, ავრანლო-გუმბათის ს/ს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</si>
  <si>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ქვეზონა-თეთრიწყარო,  - ტბისი-კუმისის ს/ს</t>
    </r>
  </si>
  <si>
    <t>ალგეთი-ტბისი-კუმისი (ტბისი-კუმისის ს.ს.)</t>
  </si>
  <si>
    <t>ალგეთი-ტბისი-კუმისი (ჯანდარის არხის ს.ს.)</t>
  </si>
  <si>
    <t>ალგეთი-ტბისი-კუმისი (ავრალნო-გუმბათის ს.ს.)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</si>
</sst>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sz val="11"/>
      <name val="Sylfaen"/>
      <family val="1"/>
    </font>
    <font>
      <b/>
      <sz val="14"/>
      <color theme="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2" borderId="2" xfId="0" applyFont="1" applyFill="1" applyBorder="1"/>
    <xf numFmtId="164" fontId="1" fillId="0" borderId="1" xfId="0" applyNumberFormat="1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/>
    </xf>
    <xf numFmtId="49" fontId="2" fillId="3" borderId="26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/>
    <xf numFmtId="0" fontId="7" fillId="0" borderId="12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49" fontId="2" fillId="2" borderId="7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EF30F-C77C-4899-92AF-B725CB13A810}">
  <dimension ref="A1:AH24"/>
  <sheetViews>
    <sheetView view="pageBreakPreview" zoomScale="60" zoomScaleNormal="100" workbookViewId="0">
      <selection activeCell="B17" sqref="B17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7.28515625" style="2" customWidth="1"/>
    <col min="13" max="14" width="7.28515625" style="1" customWidth="1"/>
    <col min="15" max="15" width="14.5703125" style="1" customWidth="1"/>
    <col min="16" max="16" width="7.28515625" style="1" customWidth="1"/>
    <col min="17" max="19" width="14.140625" style="1" customWidth="1"/>
    <col min="20" max="20" width="16.85546875" style="1" customWidth="1"/>
    <col min="21" max="21" width="15.140625" style="1" customWidth="1"/>
    <col min="22" max="22" width="14.42578125" style="1" customWidth="1"/>
    <col min="23" max="23" width="13" style="1" customWidth="1"/>
    <col min="24" max="24" width="16.5703125" style="1" customWidth="1"/>
    <col min="25" max="25" width="12.28515625" style="1" customWidth="1"/>
    <col min="26" max="32" width="7.28515625" style="1" customWidth="1"/>
    <col min="33" max="33" width="11.28515625" style="2" customWidth="1"/>
    <col min="34" max="34" width="16.5703125" style="2" customWidth="1"/>
    <col min="35" max="16384" width="9.140625" style="1"/>
  </cols>
  <sheetData>
    <row r="1" spans="1:34" ht="27" customHeight="1" x14ac:dyDescent="0.35">
      <c r="A1" s="71" t="s">
        <v>48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3"/>
    </row>
    <row r="2" spans="1:34" ht="27" customHeight="1" x14ac:dyDescent="0.25">
      <c r="A2" s="74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6"/>
    </row>
    <row r="3" spans="1:34" ht="27" customHeight="1" thickBot="1" x14ac:dyDescent="0.3">
      <c r="A3" s="77" t="s">
        <v>47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9"/>
    </row>
    <row r="4" spans="1:34" ht="60" customHeight="1" thickBot="1" x14ac:dyDescent="0.3">
      <c r="A4" s="80" t="s">
        <v>1</v>
      </c>
      <c r="B4" s="82" t="s">
        <v>2</v>
      </c>
      <c r="C4" s="82" t="s">
        <v>3</v>
      </c>
      <c r="D4" s="84" t="s">
        <v>26</v>
      </c>
      <c r="E4" s="84" t="s">
        <v>27</v>
      </c>
      <c r="F4" s="84" t="s">
        <v>28</v>
      </c>
      <c r="G4" s="84" t="s">
        <v>29</v>
      </c>
      <c r="H4" s="84" t="s">
        <v>38</v>
      </c>
      <c r="I4" s="86" t="s">
        <v>40</v>
      </c>
      <c r="J4" s="87"/>
      <c r="K4" s="86" t="s">
        <v>39</v>
      </c>
      <c r="L4" s="88"/>
      <c r="M4" s="67" t="s">
        <v>4</v>
      </c>
      <c r="N4" s="68"/>
      <c r="O4" s="67" t="s">
        <v>5</v>
      </c>
      <c r="P4" s="68"/>
      <c r="Q4" s="67" t="s">
        <v>6</v>
      </c>
      <c r="R4" s="68"/>
      <c r="S4" s="67" t="s">
        <v>7</v>
      </c>
      <c r="T4" s="68"/>
      <c r="U4" s="67" t="s">
        <v>8</v>
      </c>
      <c r="V4" s="68"/>
      <c r="W4" s="67" t="s">
        <v>9</v>
      </c>
      <c r="X4" s="68"/>
      <c r="Y4" s="67" t="s">
        <v>10</v>
      </c>
      <c r="Z4" s="68"/>
      <c r="AA4" s="67" t="s">
        <v>11</v>
      </c>
      <c r="AB4" s="68"/>
      <c r="AC4" s="67" t="s">
        <v>41</v>
      </c>
      <c r="AD4" s="68"/>
      <c r="AE4" s="67" t="s">
        <v>12</v>
      </c>
      <c r="AF4" s="68"/>
      <c r="AG4" s="69" t="s">
        <v>42</v>
      </c>
      <c r="AH4" s="70"/>
    </row>
    <row r="5" spans="1:34" ht="32.25" customHeight="1" thickBot="1" x14ac:dyDescent="0.3">
      <c r="A5" s="81"/>
      <c r="B5" s="83"/>
      <c r="C5" s="83"/>
      <c r="D5" s="83"/>
      <c r="E5" s="83"/>
      <c r="F5" s="85"/>
      <c r="G5" s="83"/>
      <c r="H5" s="85"/>
      <c r="I5" s="25" t="s">
        <v>13</v>
      </c>
      <c r="J5" s="26" t="s">
        <v>14</v>
      </c>
      <c r="K5" s="25" t="s">
        <v>13</v>
      </c>
      <c r="L5" s="27" t="s">
        <v>14</v>
      </c>
      <c r="M5" s="25" t="s">
        <v>13</v>
      </c>
      <c r="N5" s="26" t="s">
        <v>14</v>
      </c>
      <c r="O5" s="25" t="s">
        <v>13</v>
      </c>
      <c r="P5" s="26" t="s">
        <v>15</v>
      </c>
      <c r="Q5" s="25" t="s">
        <v>13</v>
      </c>
      <c r="R5" s="31" t="s">
        <v>14</v>
      </c>
      <c r="S5" s="25" t="s">
        <v>13</v>
      </c>
      <c r="T5" s="26" t="s">
        <v>15</v>
      </c>
      <c r="U5" s="25" t="s">
        <v>13</v>
      </c>
      <c r="V5" s="26" t="s">
        <v>14</v>
      </c>
      <c r="W5" s="25" t="s">
        <v>13</v>
      </c>
      <c r="X5" s="26" t="s">
        <v>14</v>
      </c>
      <c r="Y5" s="25" t="s">
        <v>13</v>
      </c>
      <c r="Z5" s="26" t="s">
        <v>15</v>
      </c>
      <c r="AA5" s="25" t="s">
        <v>13</v>
      </c>
      <c r="AB5" s="26" t="s">
        <v>14</v>
      </c>
      <c r="AC5" s="25" t="s">
        <v>13</v>
      </c>
      <c r="AD5" s="26" t="s">
        <v>15</v>
      </c>
      <c r="AE5" s="25" t="s">
        <v>13</v>
      </c>
      <c r="AF5" s="26" t="s">
        <v>14</v>
      </c>
      <c r="AG5" s="56" t="s">
        <v>43</v>
      </c>
      <c r="AH5" s="56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2.25" customHeight="1" x14ac:dyDescent="0.25">
      <c r="A7" s="44">
        <v>1</v>
      </c>
      <c r="B7" s="32" t="s">
        <v>16</v>
      </c>
      <c r="C7" s="33">
        <v>1235</v>
      </c>
      <c r="D7" s="33">
        <f>C7/86.4</f>
        <v>14.293981481481481</v>
      </c>
      <c r="E7" s="33">
        <f>D7/15</f>
        <v>0.95293209876543206</v>
      </c>
      <c r="F7" s="33">
        <v>61.5</v>
      </c>
      <c r="G7" s="33">
        <f>E7*F7</f>
        <v>58.605324074074069</v>
      </c>
      <c r="H7" s="33">
        <v>2</v>
      </c>
      <c r="I7" s="34"/>
      <c r="J7" s="35"/>
      <c r="K7" s="34"/>
      <c r="L7" s="35"/>
      <c r="M7" s="42"/>
      <c r="N7" s="37"/>
      <c r="O7" s="39"/>
      <c r="P7" s="37"/>
      <c r="Q7" s="39"/>
      <c r="R7" s="37"/>
      <c r="S7" s="39"/>
      <c r="T7" s="37"/>
      <c r="U7" s="38">
        <f>G7*15*86.4</f>
        <v>75952.5</v>
      </c>
      <c r="V7" s="37"/>
      <c r="W7" s="39"/>
      <c r="X7" s="40">
        <f>G7*16*86.4</f>
        <v>81016</v>
      </c>
      <c r="Y7" s="39"/>
      <c r="Z7" s="37"/>
      <c r="AA7" s="39"/>
      <c r="AB7" s="37"/>
      <c r="AC7" s="42"/>
      <c r="AD7" s="41"/>
      <c r="AE7" s="42"/>
      <c r="AF7" s="36"/>
      <c r="AG7" s="62">
        <f>F7*H7</f>
        <v>123</v>
      </c>
      <c r="AH7" s="57">
        <f>I7+J7+K7+L7+M7+N7+O7+P7+Q7+R7+S7+T7+U7+V7+W7+X7+Y7+Z7+AA7+AB7+AC7+AD7+AE7+AF7</f>
        <v>156968.5</v>
      </c>
    </row>
    <row r="8" spans="1:34" ht="32.25" customHeight="1" x14ac:dyDescent="0.25">
      <c r="A8" s="30">
        <f>A7+1</f>
        <v>2</v>
      </c>
      <c r="B8" s="28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319.2</v>
      </c>
      <c r="G8" s="20">
        <f t="shared" ref="G8:G16" si="3">E8*F8</f>
        <v>304.17592592592592</v>
      </c>
      <c r="H8" s="20">
        <v>4</v>
      </c>
      <c r="I8" s="3"/>
      <c r="J8" s="4"/>
      <c r="K8" s="3"/>
      <c r="L8" s="4"/>
      <c r="M8" s="12"/>
      <c r="N8" s="17"/>
      <c r="O8" s="16"/>
      <c r="P8" s="17"/>
      <c r="Q8" s="16"/>
      <c r="R8" s="14">
        <f>G8*16*86.4</f>
        <v>420492.80000000005</v>
      </c>
      <c r="S8" s="16"/>
      <c r="T8" s="14">
        <f>G8*16*86.4</f>
        <v>420492.80000000005</v>
      </c>
      <c r="U8" s="16"/>
      <c r="V8" s="14">
        <f>G8*16*86.4</f>
        <v>420492.80000000005</v>
      </c>
      <c r="W8" s="16"/>
      <c r="X8" s="14">
        <f>G8*16*86.4</f>
        <v>420492.80000000005</v>
      </c>
      <c r="Y8" s="16"/>
      <c r="Z8" s="17"/>
      <c r="AA8" s="16"/>
      <c r="AB8" s="17"/>
      <c r="AC8" s="12"/>
      <c r="AD8" s="13"/>
      <c r="AE8" s="12"/>
      <c r="AF8" s="18"/>
      <c r="AG8" s="19">
        <f>F8*H8</f>
        <v>1276.8</v>
      </c>
      <c r="AH8" s="58">
        <f>I8+J8+K8+L8+M8+N8+O8+P8+Q8+R8+S8+T8+U8+V8+W8+X8+Y8+Z8+AA8+AB8+AC8+AD8+AE8+AF8</f>
        <v>1681971.2000000002</v>
      </c>
    </row>
    <row r="9" spans="1:34" ht="32.25" customHeight="1" x14ac:dyDescent="0.25">
      <c r="A9" s="30">
        <f t="shared" ref="A9:A24" si="4">A8+1</f>
        <v>3</v>
      </c>
      <c r="B9" s="28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>
        <v>0</v>
      </c>
      <c r="G9" s="20">
        <f t="shared" si="3"/>
        <v>0</v>
      </c>
      <c r="H9" s="20">
        <v>2</v>
      </c>
      <c r="I9" s="3"/>
      <c r="J9" s="4"/>
      <c r="K9" s="3"/>
      <c r="L9" s="4"/>
      <c r="M9" s="12"/>
      <c r="N9" s="17"/>
      <c r="O9" s="16"/>
      <c r="P9" s="14">
        <f>G9*16*86.4</f>
        <v>0</v>
      </c>
      <c r="Q9" s="16"/>
      <c r="R9" s="17"/>
      <c r="S9" s="16"/>
      <c r="T9" s="17"/>
      <c r="U9" s="16"/>
      <c r="V9" s="17"/>
      <c r="W9" s="16"/>
      <c r="X9" s="17"/>
      <c r="Y9" s="16"/>
      <c r="Z9" s="17"/>
      <c r="AA9" s="16"/>
      <c r="AB9" s="14">
        <f>G9*16*86.4</f>
        <v>0</v>
      </c>
      <c r="AC9" s="12"/>
      <c r="AD9" s="13"/>
      <c r="AE9" s="12"/>
      <c r="AF9" s="18"/>
      <c r="AG9" s="19">
        <f t="shared" ref="AG9:AG15" si="5">F9*H9</f>
        <v>0</v>
      </c>
      <c r="AH9" s="58">
        <f t="shared" ref="AH9:AH16" si="6">I9+J9+K9+L9+M9+N9+O9+P9+Q9+R9+S9+T9+U9+V9+W9+X9+Y9+Z9+AA9+AB9+AC9+AD9+AE9+AF9</f>
        <v>0</v>
      </c>
    </row>
    <row r="10" spans="1:34" ht="32.25" customHeight="1" x14ac:dyDescent="0.25">
      <c r="A10" s="30">
        <f t="shared" si="4"/>
        <v>4</v>
      </c>
      <c r="B10" s="28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>
        <v>0</v>
      </c>
      <c r="G10" s="20">
        <f t="shared" si="3"/>
        <v>0</v>
      </c>
      <c r="H10" s="20">
        <v>2</v>
      </c>
      <c r="I10" s="3"/>
      <c r="J10" s="4"/>
      <c r="K10" s="3"/>
      <c r="L10" s="4"/>
      <c r="M10" s="12"/>
      <c r="N10" s="17"/>
      <c r="O10" s="16"/>
      <c r="P10" s="14">
        <f>G10*16*86.4</f>
        <v>0</v>
      </c>
      <c r="Q10" s="16"/>
      <c r="R10" s="14">
        <f>G10*16*86.4</f>
        <v>0</v>
      </c>
      <c r="S10" s="16"/>
      <c r="T10" s="17"/>
      <c r="U10" s="16"/>
      <c r="V10" s="17"/>
      <c r="W10" s="16"/>
      <c r="X10" s="17"/>
      <c r="Y10" s="16"/>
      <c r="Z10" s="17"/>
      <c r="AA10" s="16"/>
      <c r="AB10" s="17"/>
      <c r="AC10" s="12"/>
      <c r="AD10" s="13"/>
      <c r="AE10" s="12"/>
      <c r="AF10" s="18"/>
      <c r="AG10" s="19">
        <f t="shared" si="5"/>
        <v>0</v>
      </c>
      <c r="AH10" s="58">
        <f t="shared" si="6"/>
        <v>0</v>
      </c>
    </row>
    <row r="11" spans="1:34" ht="32.25" customHeight="1" x14ac:dyDescent="0.25">
      <c r="A11" s="30">
        <f t="shared" si="4"/>
        <v>5</v>
      </c>
      <c r="B11" s="28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158.41</v>
      </c>
      <c r="G11" s="20">
        <f t="shared" si="3"/>
        <v>172.46644290123456</v>
      </c>
      <c r="H11" s="20">
        <v>3</v>
      </c>
      <c r="I11" s="3"/>
      <c r="J11" s="4"/>
      <c r="K11" s="3"/>
      <c r="L11" s="4"/>
      <c r="M11" s="12"/>
      <c r="N11" s="17"/>
      <c r="O11" s="16"/>
      <c r="P11" s="17"/>
      <c r="Q11" s="16"/>
      <c r="R11" s="17"/>
      <c r="S11" s="15">
        <f>G11*15*86.4</f>
        <v>223516.51</v>
      </c>
      <c r="T11" s="17"/>
      <c r="U11" s="15">
        <f>G11*15*86.4</f>
        <v>223516.51</v>
      </c>
      <c r="V11" s="17"/>
      <c r="W11" s="15">
        <f>G11*15*86.4</f>
        <v>223516.51</v>
      </c>
      <c r="X11" s="17"/>
      <c r="Y11" s="16"/>
      <c r="Z11" s="17"/>
      <c r="AA11" s="16"/>
      <c r="AB11" s="17"/>
      <c r="AC11" s="12"/>
      <c r="AD11" s="13"/>
      <c r="AE11" s="12"/>
      <c r="AF11" s="18"/>
      <c r="AG11" s="19">
        <f t="shared" si="5"/>
        <v>475.23</v>
      </c>
      <c r="AH11" s="58">
        <f t="shared" si="6"/>
        <v>670549.53</v>
      </c>
    </row>
    <row r="12" spans="1:34" ht="32.25" customHeight="1" x14ac:dyDescent="0.25">
      <c r="A12" s="30">
        <f t="shared" si="4"/>
        <v>6</v>
      </c>
      <c r="B12" s="28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135.12</v>
      </c>
      <c r="G12" s="20">
        <f t="shared" si="3"/>
        <v>128.76018518518518</v>
      </c>
      <c r="H12" s="20">
        <v>5</v>
      </c>
      <c r="I12" s="3"/>
      <c r="J12" s="4"/>
      <c r="K12" s="3"/>
      <c r="L12" s="4"/>
      <c r="M12" s="12"/>
      <c r="N12" s="17"/>
      <c r="O12" s="15">
        <f>G12*15*86.4</f>
        <v>166873.19999999998</v>
      </c>
      <c r="P12" s="17"/>
      <c r="Q12" s="15">
        <f>G12*15*86.4</f>
        <v>166873.19999999998</v>
      </c>
      <c r="R12" s="17"/>
      <c r="S12" s="16"/>
      <c r="T12" s="14">
        <f>G12*16*86.4</f>
        <v>177998.08000000002</v>
      </c>
      <c r="U12" s="16"/>
      <c r="V12" s="14">
        <f>G12*16*86.4</f>
        <v>177998.08000000002</v>
      </c>
      <c r="W12" s="16"/>
      <c r="X12" s="14">
        <f>G12*16*86.4</f>
        <v>177998.08000000002</v>
      </c>
      <c r="Y12" s="16"/>
      <c r="Z12" s="17"/>
      <c r="AA12" s="16"/>
      <c r="AB12" s="17"/>
      <c r="AC12" s="12"/>
      <c r="AD12" s="13"/>
      <c r="AE12" s="12"/>
      <c r="AF12" s="18"/>
      <c r="AG12" s="19">
        <f t="shared" si="5"/>
        <v>675.6</v>
      </c>
      <c r="AH12" s="58">
        <f t="shared" si="6"/>
        <v>867740.64000000013</v>
      </c>
    </row>
    <row r="13" spans="1:34" ht="32.25" customHeight="1" x14ac:dyDescent="0.25">
      <c r="A13" s="30">
        <f t="shared" si="4"/>
        <v>7</v>
      </c>
      <c r="B13" s="28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>
        <v>0.1</v>
      </c>
      <c r="G13" s="20">
        <f t="shared" si="3"/>
        <v>0.10887345679012346</v>
      </c>
      <c r="H13" s="20">
        <v>2</v>
      </c>
      <c r="I13" s="3"/>
      <c r="J13" s="4"/>
      <c r="K13" s="3"/>
      <c r="L13" s="4"/>
      <c r="M13" s="12"/>
      <c r="N13" s="17"/>
      <c r="O13" s="16"/>
      <c r="P13" s="17"/>
      <c r="Q13" s="16"/>
      <c r="R13" s="14">
        <f>G13*16*86.4</f>
        <v>150.50666666666669</v>
      </c>
      <c r="S13" s="16"/>
      <c r="T13" s="14">
        <f>G13*16*86.4</f>
        <v>150.50666666666669</v>
      </c>
      <c r="U13" s="16"/>
      <c r="V13" s="17"/>
      <c r="W13" s="16"/>
      <c r="X13" s="17"/>
      <c r="Y13" s="16"/>
      <c r="Z13" s="17"/>
      <c r="AA13" s="16"/>
      <c r="AB13" s="17"/>
      <c r="AC13" s="12"/>
      <c r="AD13" s="13"/>
      <c r="AE13" s="12"/>
      <c r="AF13" s="18"/>
      <c r="AG13" s="19">
        <f t="shared" si="5"/>
        <v>0.2</v>
      </c>
      <c r="AH13" s="58">
        <f t="shared" si="6"/>
        <v>301.01333333333338</v>
      </c>
    </row>
    <row r="14" spans="1:34" ht="32.25" customHeight="1" x14ac:dyDescent="0.25">
      <c r="A14" s="30">
        <f t="shared" si="4"/>
        <v>8</v>
      </c>
      <c r="B14" s="28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>
        <v>0</v>
      </c>
      <c r="G14" s="20">
        <f t="shared" si="3"/>
        <v>0</v>
      </c>
      <c r="H14" s="20">
        <v>3</v>
      </c>
      <c r="I14" s="3"/>
      <c r="J14" s="4"/>
      <c r="K14" s="3"/>
      <c r="L14" s="4"/>
      <c r="M14" s="12"/>
      <c r="N14" s="17"/>
      <c r="O14" s="15">
        <f>G14*15*86.4</f>
        <v>0</v>
      </c>
      <c r="P14" s="17"/>
      <c r="Q14" s="16"/>
      <c r="R14" s="17"/>
      <c r="S14" s="16"/>
      <c r="T14" s="17"/>
      <c r="U14" s="15">
        <f>G14*15*86.4</f>
        <v>0</v>
      </c>
      <c r="V14" s="17"/>
      <c r="W14" s="16"/>
      <c r="X14" s="14">
        <f>G14*16*86.4</f>
        <v>0</v>
      </c>
      <c r="Y14" s="16"/>
      <c r="Z14" s="17"/>
      <c r="AA14" s="16"/>
      <c r="AB14" s="17"/>
      <c r="AC14" s="12"/>
      <c r="AD14" s="13"/>
      <c r="AE14" s="12"/>
      <c r="AF14" s="18"/>
      <c r="AG14" s="19">
        <f t="shared" si="5"/>
        <v>0</v>
      </c>
      <c r="AH14" s="58">
        <f t="shared" si="6"/>
        <v>0</v>
      </c>
    </row>
    <row r="15" spans="1:34" ht="32.25" customHeight="1" x14ac:dyDescent="0.25">
      <c r="A15" s="30">
        <f t="shared" si="4"/>
        <v>9</v>
      </c>
      <c r="B15" s="28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48.3</v>
      </c>
      <c r="G15" s="20">
        <f t="shared" si="3"/>
        <v>52.585879629629623</v>
      </c>
      <c r="H15" s="20">
        <v>5</v>
      </c>
      <c r="I15" s="3"/>
      <c r="J15" s="4"/>
      <c r="K15" s="3"/>
      <c r="L15" s="4"/>
      <c r="M15" s="12"/>
      <c r="N15" s="17"/>
      <c r="O15" s="16"/>
      <c r="P15" s="17"/>
      <c r="Q15" s="16"/>
      <c r="R15" s="14">
        <f>G15*16*86.4</f>
        <v>72694.720000000001</v>
      </c>
      <c r="S15" s="16"/>
      <c r="T15" s="14">
        <f>G15*16*86.4</f>
        <v>72694.720000000001</v>
      </c>
      <c r="U15" s="16"/>
      <c r="V15" s="14">
        <f>G15*16*86.4</f>
        <v>72694.720000000001</v>
      </c>
      <c r="W15" s="16"/>
      <c r="X15" s="14">
        <f>G15*16*86.4</f>
        <v>72694.720000000001</v>
      </c>
      <c r="Y15" s="15">
        <f>G15*15*86.4</f>
        <v>68151.3</v>
      </c>
      <c r="Z15" s="17"/>
      <c r="AA15" s="16"/>
      <c r="AB15" s="17"/>
      <c r="AC15" s="12"/>
      <c r="AD15" s="13"/>
      <c r="AE15" s="12"/>
      <c r="AF15" s="18"/>
      <c r="AG15" s="19">
        <f t="shared" si="5"/>
        <v>241.5</v>
      </c>
      <c r="AH15" s="58">
        <f t="shared" si="6"/>
        <v>358930.18</v>
      </c>
    </row>
    <row r="16" spans="1:34" ht="32.25" customHeight="1" thickBot="1" x14ac:dyDescent="0.3">
      <c r="A16" s="30">
        <f t="shared" si="4"/>
        <v>10</v>
      </c>
      <c r="B16" s="29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>
        <v>1.69</v>
      </c>
      <c r="G16" s="47">
        <f t="shared" si="3"/>
        <v>1.8399614197530865</v>
      </c>
      <c r="H16" s="47">
        <v>3</v>
      </c>
      <c r="I16" s="48"/>
      <c r="J16" s="49"/>
      <c r="K16" s="48"/>
      <c r="L16" s="49"/>
      <c r="M16" s="53"/>
      <c r="N16" s="51"/>
      <c r="O16" s="50"/>
      <c r="P16" s="51"/>
      <c r="Q16" s="50"/>
      <c r="R16" s="51"/>
      <c r="S16" s="52">
        <f>G16*15*86.4</f>
        <v>2384.59</v>
      </c>
      <c r="T16" s="51"/>
      <c r="U16" s="15">
        <f>G16*15*86.4</f>
        <v>2384.59</v>
      </c>
      <c r="V16" s="51"/>
      <c r="W16" s="52">
        <f>G16*15*86.4</f>
        <v>2384.59</v>
      </c>
      <c r="X16" s="51"/>
      <c r="Y16" s="50"/>
      <c r="Z16" s="51"/>
      <c r="AA16" s="50"/>
      <c r="AB16" s="51"/>
      <c r="AC16" s="53"/>
      <c r="AD16" s="54"/>
      <c r="AE16" s="53"/>
      <c r="AF16" s="55"/>
      <c r="AG16" s="63">
        <f>F16*H16</f>
        <v>5.07</v>
      </c>
      <c r="AH16" s="59">
        <f t="shared" si="6"/>
        <v>7153.77</v>
      </c>
    </row>
    <row r="17" spans="1:34" ht="32.25" customHeight="1" x14ac:dyDescent="0.25">
      <c r="A17" s="30">
        <f t="shared" si="4"/>
        <v>11</v>
      </c>
      <c r="B17" s="89" t="s">
        <v>30</v>
      </c>
      <c r="C17" s="45"/>
      <c r="D17" s="45"/>
      <c r="E17" s="45"/>
      <c r="F17" s="45"/>
      <c r="G17" s="46"/>
      <c r="H17" s="46"/>
      <c r="I17" s="61">
        <f>I7+I8+I9+I10+I11+I12+I13+I14+I15+I16</f>
        <v>0</v>
      </c>
      <c r="J17" s="60">
        <f>J7+J8+J9+J10+J11+J12+J13+J14+J15+J16</f>
        <v>0</v>
      </c>
      <c r="K17" s="61">
        <f>K7+K8+K9+K10+K11+K12+K13+K14+K15+K16</f>
        <v>0</v>
      </c>
      <c r="L17" s="60">
        <f>L7+L8+L9+L10+L11+L12+L13+L14+L15+L16</f>
        <v>0</v>
      </c>
      <c r="M17" s="61">
        <f t="shared" ref="M17:AF17" si="7">M7+M8+M9+M10+M11+M12+M13+M14+M15+M16</f>
        <v>0</v>
      </c>
      <c r="N17" s="60">
        <f t="shared" si="7"/>
        <v>0</v>
      </c>
      <c r="O17" s="61">
        <f t="shared" si="7"/>
        <v>166873.19999999998</v>
      </c>
      <c r="P17" s="60">
        <f t="shared" si="7"/>
        <v>0</v>
      </c>
      <c r="Q17" s="61">
        <f t="shared" si="7"/>
        <v>166873.19999999998</v>
      </c>
      <c r="R17" s="60">
        <f t="shared" si="7"/>
        <v>493338.02666666673</v>
      </c>
      <c r="S17" s="61">
        <f t="shared" si="7"/>
        <v>225901.1</v>
      </c>
      <c r="T17" s="60">
        <f t="shared" si="7"/>
        <v>671336.1066666668</v>
      </c>
      <c r="U17" s="61">
        <f t="shared" si="7"/>
        <v>301853.60000000003</v>
      </c>
      <c r="V17" s="60">
        <f t="shared" si="7"/>
        <v>671185.60000000009</v>
      </c>
      <c r="W17" s="61">
        <f t="shared" si="7"/>
        <v>225901.1</v>
      </c>
      <c r="X17" s="60">
        <f t="shared" si="7"/>
        <v>752201.60000000009</v>
      </c>
      <c r="Y17" s="61">
        <f t="shared" si="7"/>
        <v>68151.3</v>
      </c>
      <c r="Z17" s="60">
        <f t="shared" si="7"/>
        <v>0</v>
      </c>
      <c r="AA17" s="61">
        <f t="shared" si="7"/>
        <v>0</v>
      </c>
      <c r="AB17" s="60">
        <f t="shared" si="7"/>
        <v>0</v>
      </c>
      <c r="AC17" s="61">
        <f t="shared" si="7"/>
        <v>0</v>
      </c>
      <c r="AD17" s="60">
        <f t="shared" si="7"/>
        <v>0</v>
      </c>
      <c r="AE17" s="61">
        <f t="shared" si="7"/>
        <v>0</v>
      </c>
      <c r="AF17" s="60">
        <f t="shared" si="7"/>
        <v>0</v>
      </c>
      <c r="AG17" s="61">
        <f>AG7+AG8+AG9+AG10+AG11+AG12+AG13+AG14+AG15+AG16</f>
        <v>2797.4</v>
      </c>
      <c r="AH17" s="60">
        <f>I17+J17+K17+L17+M17+N17+O17+P17+Q17+R17+S17+T17+U17+V17+W17+X17+Y17+Z17+AA17+AB17+AC17+AD17+AE17+AF17</f>
        <v>3743614.833333334</v>
      </c>
    </row>
    <row r="18" spans="1:34" ht="32.25" customHeight="1" x14ac:dyDescent="0.25">
      <c r="A18" s="30">
        <f t="shared" si="4"/>
        <v>12</v>
      </c>
      <c r="B18" s="28" t="s">
        <v>31</v>
      </c>
      <c r="C18" s="22"/>
      <c r="D18" s="22"/>
      <c r="E18" s="22"/>
      <c r="F18" s="22"/>
      <c r="G18" s="22"/>
      <c r="H18" s="22"/>
      <c r="I18" s="9">
        <v>0.9</v>
      </c>
      <c r="J18" s="10">
        <f>I18</f>
        <v>0.9</v>
      </c>
      <c r="K18" s="9">
        <v>0.9</v>
      </c>
      <c r="L18" s="10">
        <f t="shared" ref="L18:L21" si="8">K18</f>
        <v>0.9</v>
      </c>
      <c r="M18" s="9">
        <v>0.9</v>
      </c>
      <c r="N18" s="10">
        <f t="shared" ref="N18:N21" si="9">M18</f>
        <v>0.9</v>
      </c>
      <c r="O18" s="9">
        <v>0.9</v>
      </c>
      <c r="P18" s="10">
        <f t="shared" ref="P18:P21" si="10">O18</f>
        <v>0.9</v>
      </c>
      <c r="Q18" s="9">
        <v>0.9</v>
      </c>
      <c r="R18" s="10">
        <f t="shared" ref="R18:R21" si="11">Q18</f>
        <v>0.9</v>
      </c>
      <c r="S18" s="9">
        <v>0.9</v>
      </c>
      <c r="T18" s="10">
        <f t="shared" ref="T18:T21" si="12">S18</f>
        <v>0.9</v>
      </c>
      <c r="U18" s="9">
        <v>0.9</v>
      </c>
      <c r="V18" s="10">
        <f t="shared" ref="V18:V21" si="13">U18</f>
        <v>0.9</v>
      </c>
      <c r="W18" s="9">
        <v>0.9</v>
      </c>
      <c r="X18" s="10">
        <f t="shared" ref="X18:X21" si="14">W18</f>
        <v>0.9</v>
      </c>
      <c r="Y18" s="9">
        <v>0.9</v>
      </c>
      <c r="Z18" s="10">
        <f t="shared" ref="Z18:Z21" si="15">Y18</f>
        <v>0.9</v>
      </c>
      <c r="AA18" s="9">
        <v>0.9</v>
      </c>
      <c r="AB18" s="10">
        <f t="shared" ref="AB18:AB21" si="16">AA18</f>
        <v>0.9</v>
      </c>
      <c r="AC18" s="9">
        <v>0.9</v>
      </c>
      <c r="AD18" s="10">
        <f t="shared" ref="AD18:AD21" si="17">AC18</f>
        <v>0.9</v>
      </c>
      <c r="AE18" s="9">
        <v>0.9</v>
      </c>
      <c r="AF18" s="10">
        <f t="shared" ref="AF18:AF21" si="18">AE18</f>
        <v>0.9</v>
      </c>
      <c r="AG18" s="7"/>
      <c r="AH18" s="8"/>
    </row>
    <row r="19" spans="1:34" ht="32.25" customHeight="1" x14ac:dyDescent="0.25">
      <c r="A19" s="30">
        <f t="shared" si="4"/>
        <v>13</v>
      </c>
      <c r="B19" s="28" t="s">
        <v>32</v>
      </c>
      <c r="C19" s="21"/>
      <c r="D19" s="21"/>
      <c r="E19" s="21"/>
      <c r="F19" s="21"/>
      <c r="G19" s="24"/>
      <c r="H19" s="24"/>
      <c r="I19" s="64">
        <v>0.9</v>
      </c>
      <c r="J19" s="65">
        <f>I19</f>
        <v>0.9</v>
      </c>
      <c r="K19" s="64">
        <v>0.9</v>
      </c>
      <c r="L19" s="65">
        <f t="shared" si="8"/>
        <v>0.9</v>
      </c>
      <c r="M19" s="64">
        <v>0.9</v>
      </c>
      <c r="N19" s="65">
        <f t="shared" si="9"/>
        <v>0.9</v>
      </c>
      <c r="O19" s="64">
        <v>0.9</v>
      </c>
      <c r="P19" s="65">
        <f t="shared" si="10"/>
        <v>0.9</v>
      </c>
      <c r="Q19" s="64">
        <v>0.9</v>
      </c>
      <c r="R19" s="65">
        <f t="shared" si="11"/>
        <v>0.9</v>
      </c>
      <c r="S19" s="64">
        <v>0.9</v>
      </c>
      <c r="T19" s="65">
        <f t="shared" si="12"/>
        <v>0.9</v>
      </c>
      <c r="U19" s="64">
        <v>0.9</v>
      </c>
      <c r="V19" s="65">
        <f t="shared" si="13"/>
        <v>0.9</v>
      </c>
      <c r="W19" s="64">
        <v>0.9</v>
      </c>
      <c r="X19" s="65">
        <f t="shared" si="14"/>
        <v>0.9</v>
      </c>
      <c r="Y19" s="64">
        <v>0.9</v>
      </c>
      <c r="Z19" s="65">
        <f t="shared" si="15"/>
        <v>0.9</v>
      </c>
      <c r="AA19" s="64">
        <v>0.9</v>
      </c>
      <c r="AB19" s="65">
        <f t="shared" si="16"/>
        <v>0.9</v>
      </c>
      <c r="AC19" s="64">
        <v>0.9</v>
      </c>
      <c r="AD19" s="65">
        <f t="shared" si="17"/>
        <v>0.9</v>
      </c>
      <c r="AE19" s="64">
        <v>0.9</v>
      </c>
      <c r="AF19" s="65">
        <f t="shared" si="18"/>
        <v>0.9</v>
      </c>
      <c r="AG19" s="7"/>
      <c r="AH19" s="8"/>
    </row>
    <row r="20" spans="1:34" ht="32.25" customHeight="1" x14ac:dyDescent="0.25">
      <c r="A20" s="30">
        <f t="shared" si="4"/>
        <v>14</v>
      </c>
      <c r="B20" s="28" t="s">
        <v>33</v>
      </c>
      <c r="C20" s="22"/>
      <c r="D20" s="22"/>
      <c r="E20" s="22"/>
      <c r="F20" s="22"/>
      <c r="G20" s="22"/>
      <c r="H20" s="22"/>
      <c r="I20" s="7">
        <v>0.85</v>
      </c>
      <c r="J20" s="8">
        <f>I20</f>
        <v>0.85</v>
      </c>
      <c r="K20" s="7">
        <v>0.85</v>
      </c>
      <c r="L20" s="8">
        <f t="shared" si="8"/>
        <v>0.85</v>
      </c>
      <c r="M20" s="7">
        <v>0.85</v>
      </c>
      <c r="N20" s="8">
        <f t="shared" si="9"/>
        <v>0.85</v>
      </c>
      <c r="O20" s="7">
        <v>0.85</v>
      </c>
      <c r="P20" s="8">
        <f t="shared" si="10"/>
        <v>0.85</v>
      </c>
      <c r="Q20" s="7">
        <v>0.85</v>
      </c>
      <c r="R20" s="8">
        <f t="shared" si="11"/>
        <v>0.85</v>
      </c>
      <c r="S20" s="7">
        <v>0.85</v>
      </c>
      <c r="T20" s="8">
        <f t="shared" si="12"/>
        <v>0.85</v>
      </c>
      <c r="U20" s="7">
        <v>0.85</v>
      </c>
      <c r="V20" s="8">
        <f t="shared" si="13"/>
        <v>0.85</v>
      </c>
      <c r="W20" s="7">
        <v>0.85</v>
      </c>
      <c r="X20" s="8">
        <f t="shared" si="14"/>
        <v>0.85</v>
      </c>
      <c r="Y20" s="7">
        <v>0.85</v>
      </c>
      <c r="Z20" s="8">
        <f t="shared" si="15"/>
        <v>0.85</v>
      </c>
      <c r="AA20" s="7">
        <v>0.85</v>
      </c>
      <c r="AB20" s="8">
        <f t="shared" si="16"/>
        <v>0.85</v>
      </c>
      <c r="AC20" s="7">
        <v>0.85</v>
      </c>
      <c r="AD20" s="8">
        <f t="shared" si="17"/>
        <v>0.85</v>
      </c>
      <c r="AE20" s="7">
        <v>0.85</v>
      </c>
      <c r="AF20" s="8">
        <f t="shared" si="18"/>
        <v>0.85</v>
      </c>
      <c r="AG20" s="7"/>
      <c r="AH20" s="8"/>
    </row>
    <row r="21" spans="1:34" ht="32.25" customHeight="1" x14ac:dyDescent="0.25">
      <c r="A21" s="30">
        <f t="shared" si="4"/>
        <v>15</v>
      </c>
      <c r="B21" s="28" t="s">
        <v>34</v>
      </c>
      <c r="C21" s="22"/>
      <c r="D21" s="22"/>
      <c r="E21" s="22"/>
      <c r="F21" s="22"/>
      <c r="G21" s="22"/>
      <c r="H21" s="22"/>
      <c r="I21" s="7">
        <v>0.83</v>
      </c>
      <c r="J21" s="8">
        <f>I21</f>
        <v>0.83</v>
      </c>
      <c r="K21" s="7">
        <v>0.83</v>
      </c>
      <c r="L21" s="8">
        <f t="shared" si="8"/>
        <v>0.83</v>
      </c>
      <c r="M21" s="7">
        <v>0.83</v>
      </c>
      <c r="N21" s="8">
        <f t="shared" si="9"/>
        <v>0.83</v>
      </c>
      <c r="O21" s="7">
        <v>0.83</v>
      </c>
      <c r="P21" s="8">
        <f t="shared" si="10"/>
        <v>0.83</v>
      </c>
      <c r="Q21" s="7">
        <v>0.83</v>
      </c>
      <c r="R21" s="8">
        <f t="shared" si="11"/>
        <v>0.83</v>
      </c>
      <c r="S21" s="7">
        <v>0.83</v>
      </c>
      <c r="T21" s="8">
        <f t="shared" si="12"/>
        <v>0.83</v>
      </c>
      <c r="U21" s="7">
        <v>0.83</v>
      </c>
      <c r="V21" s="8">
        <f t="shared" si="13"/>
        <v>0.83</v>
      </c>
      <c r="W21" s="7">
        <v>0.83</v>
      </c>
      <c r="X21" s="8">
        <f t="shared" si="14"/>
        <v>0.83</v>
      </c>
      <c r="Y21" s="7">
        <v>0.83</v>
      </c>
      <c r="Z21" s="8">
        <f t="shared" si="15"/>
        <v>0.83</v>
      </c>
      <c r="AA21" s="7">
        <v>0.83</v>
      </c>
      <c r="AB21" s="8">
        <f t="shared" si="16"/>
        <v>0.83</v>
      </c>
      <c r="AC21" s="7">
        <v>0.83</v>
      </c>
      <c r="AD21" s="8">
        <f t="shared" si="17"/>
        <v>0.83</v>
      </c>
      <c r="AE21" s="7">
        <v>0.83</v>
      </c>
      <c r="AF21" s="8">
        <f t="shared" si="18"/>
        <v>0.83</v>
      </c>
      <c r="AG21" s="7"/>
      <c r="AH21" s="8"/>
    </row>
    <row r="22" spans="1:34" ht="32.25" customHeight="1" x14ac:dyDescent="0.25">
      <c r="A22" s="30">
        <f t="shared" si="4"/>
        <v>16</v>
      </c>
      <c r="B22" s="28" t="s">
        <v>35</v>
      </c>
      <c r="C22" s="22"/>
      <c r="D22" s="22"/>
      <c r="E22" s="22"/>
      <c r="F22" s="22"/>
      <c r="G22" s="22"/>
      <c r="H22" s="22"/>
      <c r="I22" s="7">
        <f>I18*I19*I20*I21</f>
        <v>0.57145499999999994</v>
      </c>
      <c r="J22" s="8">
        <f>J18*J19*J20*J21</f>
        <v>0.57145499999999994</v>
      </c>
      <c r="K22" s="7">
        <f t="shared" ref="K22:AF22" si="19">K18*K19*K20*K21</f>
        <v>0.57145499999999994</v>
      </c>
      <c r="L22" s="8">
        <f t="shared" si="19"/>
        <v>0.57145499999999994</v>
      </c>
      <c r="M22" s="7">
        <f t="shared" si="19"/>
        <v>0.57145499999999994</v>
      </c>
      <c r="N22" s="8">
        <f t="shared" si="19"/>
        <v>0.57145499999999994</v>
      </c>
      <c r="O22" s="7">
        <f>O18*O19*O20*O21</f>
        <v>0.57145499999999994</v>
      </c>
      <c r="P22" s="8">
        <f t="shared" si="19"/>
        <v>0.57145499999999994</v>
      </c>
      <c r="Q22" s="7">
        <f t="shared" si="19"/>
        <v>0.57145499999999994</v>
      </c>
      <c r="R22" s="8">
        <f t="shared" si="19"/>
        <v>0.57145499999999994</v>
      </c>
      <c r="S22" s="7">
        <f t="shared" si="19"/>
        <v>0.57145499999999994</v>
      </c>
      <c r="T22" s="8">
        <f t="shared" si="19"/>
        <v>0.57145499999999994</v>
      </c>
      <c r="U22" s="7">
        <f t="shared" si="19"/>
        <v>0.57145499999999994</v>
      </c>
      <c r="V22" s="8">
        <f t="shared" si="19"/>
        <v>0.57145499999999994</v>
      </c>
      <c r="W22" s="7">
        <f t="shared" si="19"/>
        <v>0.57145499999999994</v>
      </c>
      <c r="X22" s="8">
        <f t="shared" si="19"/>
        <v>0.57145499999999994</v>
      </c>
      <c r="Y22" s="7">
        <f t="shared" si="19"/>
        <v>0.57145499999999994</v>
      </c>
      <c r="Z22" s="8">
        <f t="shared" si="19"/>
        <v>0.57145499999999994</v>
      </c>
      <c r="AA22" s="7">
        <f t="shared" si="19"/>
        <v>0.57145499999999994</v>
      </c>
      <c r="AB22" s="8">
        <f t="shared" si="19"/>
        <v>0.57145499999999994</v>
      </c>
      <c r="AC22" s="7">
        <f t="shared" si="19"/>
        <v>0.57145499999999994</v>
      </c>
      <c r="AD22" s="8">
        <f t="shared" si="19"/>
        <v>0.57145499999999994</v>
      </c>
      <c r="AE22" s="7">
        <f t="shared" si="19"/>
        <v>0.57145499999999994</v>
      </c>
      <c r="AF22" s="8">
        <f t="shared" si="19"/>
        <v>0.57145499999999994</v>
      </c>
      <c r="AG22" s="7"/>
      <c r="AH22" s="8"/>
    </row>
    <row r="23" spans="1:34" ht="32.25" customHeight="1" x14ac:dyDescent="0.25">
      <c r="A23" s="30">
        <f t="shared" si="4"/>
        <v>17</v>
      </c>
      <c r="B23" s="28" t="s">
        <v>36</v>
      </c>
      <c r="C23" s="22"/>
      <c r="D23" s="22"/>
      <c r="E23" s="22"/>
      <c r="F23" s="22"/>
      <c r="G23" s="22"/>
      <c r="H23" s="22"/>
      <c r="I23" s="5">
        <f>I17/I22</f>
        <v>0</v>
      </c>
      <c r="J23" s="6">
        <f>J17/J22</f>
        <v>0</v>
      </c>
      <c r="K23" s="5">
        <f t="shared" ref="K23:AE23" si="20">K17/K22</f>
        <v>0</v>
      </c>
      <c r="L23" s="6">
        <f t="shared" si="20"/>
        <v>0</v>
      </c>
      <c r="M23" s="5">
        <f t="shared" si="20"/>
        <v>0</v>
      </c>
      <c r="N23" s="6">
        <f t="shared" si="20"/>
        <v>0</v>
      </c>
      <c r="O23" s="5">
        <f>O17/O22</f>
        <v>292014.59432501247</v>
      </c>
      <c r="P23" s="6">
        <f t="shared" si="20"/>
        <v>0</v>
      </c>
      <c r="Q23" s="5">
        <f t="shared" si="20"/>
        <v>292014.59432501247</v>
      </c>
      <c r="R23" s="6">
        <f t="shared" si="20"/>
        <v>863301.61896678968</v>
      </c>
      <c r="S23" s="5">
        <f t="shared" si="20"/>
        <v>395308.64197530871</v>
      </c>
      <c r="T23" s="6">
        <f t="shared" si="20"/>
        <v>1174783.8529134698</v>
      </c>
      <c r="U23" s="5">
        <f t="shared" si="20"/>
        <v>528219.3698541444</v>
      </c>
      <c r="V23" s="6">
        <f t="shared" si="20"/>
        <v>1174520.478427873</v>
      </c>
      <c r="W23" s="5">
        <f t="shared" si="20"/>
        <v>395308.64197530871</v>
      </c>
      <c r="X23" s="6">
        <f t="shared" si="20"/>
        <v>1316291.9214986309</v>
      </c>
      <c r="Y23" s="5">
        <f t="shared" si="20"/>
        <v>119259.25925925928</v>
      </c>
      <c r="Z23" s="6">
        <f t="shared" si="20"/>
        <v>0</v>
      </c>
      <c r="AA23" s="5">
        <f t="shared" si="20"/>
        <v>0</v>
      </c>
      <c r="AB23" s="6">
        <f t="shared" si="20"/>
        <v>0</v>
      </c>
      <c r="AC23" s="5">
        <f t="shared" si="20"/>
        <v>0</v>
      </c>
      <c r="AD23" s="6">
        <f t="shared" si="20"/>
        <v>0</v>
      </c>
      <c r="AE23" s="5">
        <f t="shared" si="20"/>
        <v>0</v>
      </c>
      <c r="AF23" s="6">
        <f>AF17/AF22</f>
        <v>0</v>
      </c>
      <c r="AG23" s="5"/>
      <c r="AH23" s="6">
        <f>I23+J23+K23+L23+M23+N23+O23+P23+Q23+R23+S23+T23+U23+V23+W23+X23+Y23+Z23+AA23+AB23+AC23+AD23+AE23+AF23</f>
        <v>6551022.9735208098</v>
      </c>
    </row>
    <row r="24" spans="1:34" ht="32.25" customHeight="1" thickBot="1" x14ac:dyDescent="0.3">
      <c r="A24" s="30">
        <f t="shared" si="4"/>
        <v>18</v>
      </c>
      <c r="B24" s="29" t="s">
        <v>37</v>
      </c>
      <c r="C24" s="23"/>
      <c r="D24" s="23"/>
      <c r="E24" s="23"/>
      <c r="F24" s="23"/>
      <c r="G24" s="23"/>
      <c r="H24" s="23"/>
      <c r="I24" s="66">
        <f>I23/(15*86400)</f>
        <v>0</v>
      </c>
      <c r="J24" s="43">
        <f>J23/(15*86400)</f>
        <v>0</v>
      </c>
      <c r="K24" s="66">
        <f t="shared" ref="K24:AF24" si="21">K23/(15*86400)</f>
        <v>0</v>
      </c>
      <c r="L24" s="43">
        <f t="shared" si="21"/>
        <v>0</v>
      </c>
      <c r="M24" s="66">
        <f t="shared" si="21"/>
        <v>0</v>
      </c>
      <c r="N24" s="43">
        <f t="shared" si="21"/>
        <v>0</v>
      </c>
      <c r="O24" s="66">
        <f t="shared" si="21"/>
        <v>0.225319903028559</v>
      </c>
      <c r="P24" s="43">
        <f t="shared" si="21"/>
        <v>0</v>
      </c>
      <c r="Q24" s="66">
        <f t="shared" si="21"/>
        <v>0.225319903028559</v>
      </c>
      <c r="R24" s="43">
        <f t="shared" si="21"/>
        <v>0.66612779241264641</v>
      </c>
      <c r="S24" s="66">
        <f t="shared" si="21"/>
        <v>0.30502210028959004</v>
      </c>
      <c r="T24" s="43">
        <f t="shared" si="21"/>
        <v>0.90646902230977611</v>
      </c>
      <c r="U24" s="66">
        <f t="shared" si="21"/>
        <v>0.40757667427017313</v>
      </c>
      <c r="V24" s="43">
        <f t="shared" si="21"/>
        <v>0.90626580125607481</v>
      </c>
      <c r="W24" s="66">
        <f t="shared" si="21"/>
        <v>0.30502210028959004</v>
      </c>
      <c r="X24" s="43">
        <f t="shared" si="21"/>
        <v>1.0156573468353634</v>
      </c>
      <c r="Y24" s="66">
        <f t="shared" si="21"/>
        <v>9.2021033379058093E-2</v>
      </c>
      <c r="Z24" s="43">
        <f t="shared" si="21"/>
        <v>0</v>
      </c>
      <c r="AA24" s="66">
        <f t="shared" si="21"/>
        <v>0</v>
      </c>
      <c r="AB24" s="43">
        <f t="shared" si="21"/>
        <v>0</v>
      </c>
      <c r="AC24" s="66">
        <f t="shared" si="21"/>
        <v>0</v>
      </c>
      <c r="AD24" s="43">
        <f t="shared" si="21"/>
        <v>0</v>
      </c>
      <c r="AE24" s="66">
        <f t="shared" si="21"/>
        <v>0</v>
      </c>
      <c r="AF24" s="43">
        <f t="shared" si="21"/>
        <v>0</v>
      </c>
      <c r="AG24" s="66"/>
      <c r="AH24" s="43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8303F-8584-49AF-A640-87806A115B25}">
  <dimension ref="A1:AH24"/>
  <sheetViews>
    <sheetView view="pageBreakPreview" zoomScale="60" zoomScaleNormal="100" workbookViewId="0">
      <selection activeCell="B17" sqref="B17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7.28515625" style="2" customWidth="1"/>
    <col min="13" max="14" width="7.28515625" style="1" customWidth="1"/>
    <col min="15" max="15" width="14.5703125" style="1" customWidth="1"/>
    <col min="16" max="16" width="7.28515625" style="1" customWidth="1"/>
    <col min="17" max="18" width="12.42578125" style="1" customWidth="1"/>
    <col min="19" max="19" width="11.5703125" style="1" customWidth="1"/>
    <col min="20" max="20" width="12.85546875" style="1" customWidth="1"/>
    <col min="21" max="21" width="11.28515625" style="1" customWidth="1"/>
    <col min="22" max="22" width="12.42578125" style="1" customWidth="1"/>
    <col min="23" max="23" width="11.85546875" style="1" customWidth="1"/>
    <col min="24" max="24" width="12" style="1" customWidth="1"/>
    <col min="25" max="25" width="11.28515625" style="1" customWidth="1"/>
    <col min="26" max="32" width="7.28515625" style="1" customWidth="1"/>
    <col min="33" max="33" width="11.28515625" style="2" customWidth="1"/>
    <col min="34" max="34" width="14" style="2" customWidth="1"/>
    <col min="35" max="16384" width="9.140625" style="1"/>
  </cols>
  <sheetData>
    <row r="1" spans="1:34" ht="27" customHeight="1" x14ac:dyDescent="0.35">
      <c r="A1" s="71" t="s">
        <v>49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3"/>
    </row>
    <row r="2" spans="1:34" ht="27" customHeight="1" x14ac:dyDescent="0.25">
      <c r="A2" s="74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6"/>
    </row>
    <row r="3" spans="1:34" ht="27" customHeight="1" thickBot="1" x14ac:dyDescent="0.3">
      <c r="A3" s="77" t="s">
        <v>45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9"/>
    </row>
    <row r="4" spans="1:34" ht="60" customHeight="1" thickBot="1" x14ac:dyDescent="0.3">
      <c r="A4" s="80" t="s">
        <v>1</v>
      </c>
      <c r="B4" s="82" t="s">
        <v>2</v>
      </c>
      <c r="C4" s="82" t="s">
        <v>3</v>
      </c>
      <c r="D4" s="84" t="s">
        <v>26</v>
      </c>
      <c r="E4" s="84" t="s">
        <v>27</v>
      </c>
      <c r="F4" s="84" t="s">
        <v>28</v>
      </c>
      <c r="G4" s="84" t="s">
        <v>29</v>
      </c>
      <c r="H4" s="84" t="s">
        <v>38</v>
      </c>
      <c r="I4" s="86" t="s">
        <v>40</v>
      </c>
      <c r="J4" s="87"/>
      <c r="K4" s="86" t="s">
        <v>39</v>
      </c>
      <c r="L4" s="88"/>
      <c r="M4" s="67" t="s">
        <v>4</v>
      </c>
      <c r="N4" s="68"/>
      <c r="O4" s="67" t="s">
        <v>5</v>
      </c>
      <c r="P4" s="68"/>
      <c r="Q4" s="67" t="s">
        <v>6</v>
      </c>
      <c r="R4" s="68"/>
      <c r="S4" s="67" t="s">
        <v>7</v>
      </c>
      <c r="T4" s="68"/>
      <c r="U4" s="67" t="s">
        <v>8</v>
      </c>
      <c r="V4" s="68"/>
      <c r="W4" s="67" t="s">
        <v>9</v>
      </c>
      <c r="X4" s="68"/>
      <c r="Y4" s="67" t="s">
        <v>10</v>
      </c>
      <c r="Z4" s="68"/>
      <c r="AA4" s="67" t="s">
        <v>11</v>
      </c>
      <c r="AB4" s="68"/>
      <c r="AC4" s="67" t="s">
        <v>41</v>
      </c>
      <c r="AD4" s="68"/>
      <c r="AE4" s="67" t="s">
        <v>12</v>
      </c>
      <c r="AF4" s="68"/>
      <c r="AG4" s="69" t="s">
        <v>42</v>
      </c>
      <c r="AH4" s="70"/>
    </row>
    <row r="5" spans="1:34" ht="32.25" customHeight="1" thickBot="1" x14ac:dyDescent="0.3">
      <c r="A5" s="81"/>
      <c r="B5" s="83"/>
      <c r="C5" s="83"/>
      <c r="D5" s="83"/>
      <c r="E5" s="83"/>
      <c r="F5" s="85"/>
      <c r="G5" s="83"/>
      <c r="H5" s="85"/>
      <c r="I5" s="25" t="s">
        <v>13</v>
      </c>
      <c r="J5" s="26" t="s">
        <v>14</v>
      </c>
      <c r="K5" s="25" t="s">
        <v>13</v>
      </c>
      <c r="L5" s="27" t="s">
        <v>14</v>
      </c>
      <c r="M5" s="25" t="s">
        <v>13</v>
      </c>
      <c r="N5" s="26" t="s">
        <v>14</v>
      </c>
      <c r="O5" s="25" t="s">
        <v>13</v>
      </c>
      <c r="P5" s="26" t="s">
        <v>15</v>
      </c>
      <c r="Q5" s="25" t="s">
        <v>13</v>
      </c>
      <c r="R5" s="31" t="s">
        <v>14</v>
      </c>
      <c r="S5" s="25" t="s">
        <v>13</v>
      </c>
      <c r="T5" s="26" t="s">
        <v>15</v>
      </c>
      <c r="U5" s="25" t="s">
        <v>13</v>
      </c>
      <c r="V5" s="26" t="s">
        <v>14</v>
      </c>
      <c r="W5" s="25" t="s">
        <v>13</v>
      </c>
      <c r="X5" s="26" t="s">
        <v>14</v>
      </c>
      <c r="Y5" s="25" t="s">
        <v>13</v>
      </c>
      <c r="Z5" s="26" t="s">
        <v>15</v>
      </c>
      <c r="AA5" s="25" t="s">
        <v>13</v>
      </c>
      <c r="AB5" s="26" t="s">
        <v>14</v>
      </c>
      <c r="AC5" s="25" t="s">
        <v>13</v>
      </c>
      <c r="AD5" s="26" t="s">
        <v>15</v>
      </c>
      <c r="AE5" s="25" t="s">
        <v>13</v>
      </c>
      <c r="AF5" s="26" t="s">
        <v>14</v>
      </c>
      <c r="AG5" s="56" t="s">
        <v>43</v>
      </c>
      <c r="AH5" s="56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4.5" customHeight="1" x14ac:dyDescent="0.25">
      <c r="A7" s="44">
        <v>1</v>
      </c>
      <c r="B7" s="32" t="s">
        <v>16</v>
      </c>
      <c r="C7" s="33">
        <v>1235</v>
      </c>
      <c r="D7" s="33">
        <f>C7/86.4</f>
        <v>14.293981481481481</v>
      </c>
      <c r="E7" s="33">
        <f>D7/15</f>
        <v>0.95293209876543206</v>
      </c>
      <c r="F7" s="33"/>
      <c r="G7" s="33">
        <f>E7*F7</f>
        <v>0</v>
      </c>
      <c r="H7" s="33">
        <v>2</v>
      </c>
      <c r="I7" s="34"/>
      <c r="J7" s="35"/>
      <c r="K7" s="34"/>
      <c r="L7" s="35"/>
      <c r="M7" s="42"/>
      <c r="N7" s="37"/>
      <c r="O7" s="39"/>
      <c r="P7" s="37"/>
      <c r="Q7" s="39"/>
      <c r="R7" s="37"/>
      <c r="S7" s="39"/>
      <c r="T7" s="37"/>
      <c r="U7" s="38">
        <f>G7*15*86.4</f>
        <v>0</v>
      </c>
      <c r="V7" s="37"/>
      <c r="W7" s="39"/>
      <c r="X7" s="40">
        <f>G7*16*86.4</f>
        <v>0</v>
      </c>
      <c r="Y7" s="39"/>
      <c r="Z7" s="37"/>
      <c r="AA7" s="39"/>
      <c r="AB7" s="37"/>
      <c r="AC7" s="42"/>
      <c r="AD7" s="41"/>
      <c r="AE7" s="42"/>
      <c r="AF7" s="36"/>
      <c r="AG7" s="62">
        <f>F7*H7</f>
        <v>0</v>
      </c>
      <c r="AH7" s="57">
        <f>I7+J7+K7+L7+M7+N7+O7+P7+Q7+R7+S7+T7+U7+V7+W7+X7+Y7+Z7+AA7+AB7+AC7+AD7+AE7+AF7</f>
        <v>0</v>
      </c>
    </row>
    <row r="8" spans="1:34" ht="34.5" customHeight="1" x14ac:dyDescent="0.25">
      <c r="A8" s="30">
        <f>A7+1</f>
        <v>2</v>
      </c>
      <c r="B8" s="28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14.06</v>
      </c>
      <c r="G8" s="20">
        <f t="shared" ref="G8:G16" si="3">E8*F8</f>
        <v>13.398225308641976</v>
      </c>
      <c r="H8" s="20">
        <v>4</v>
      </c>
      <c r="I8" s="3"/>
      <c r="J8" s="4"/>
      <c r="K8" s="3"/>
      <c r="L8" s="4"/>
      <c r="M8" s="12"/>
      <c r="N8" s="17"/>
      <c r="O8" s="16"/>
      <c r="P8" s="17"/>
      <c r="Q8" s="16"/>
      <c r="R8" s="14">
        <f>G8*16*86.4</f>
        <v>18521.706666666669</v>
      </c>
      <c r="S8" s="16"/>
      <c r="T8" s="14">
        <f>G8*16*86.4</f>
        <v>18521.706666666669</v>
      </c>
      <c r="U8" s="16"/>
      <c r="V8" s="14">
        <f>G8*16*86.4</f>
        <v>18521.706666666669</v>
      </c>
      <c r="W8" s="16"/>
      <c r="X8" s="14">
        <f>G8*16*86.4</f>
        <v>18521.706666666669</v>
      </c>
      <c r="Y8" s="16"/>
      <c r="Z8" s="17"/>
      <c r="AA8" s="16"/>
      <c r="AB8" s="17"/>
      <c r="AC8" s="12"/>
      <c r="AD8" s="13"/>
      <c r="AE8" s="12"/>
      <c r="AF8" s="18"/>
      <c r="AG8" s="19">
        <f>F8*H8</f>
        <v>56.24</v>
      </c>
      <c r="AH8" s="58">
        <f>I8+J8+K8+L8+M8+N8+O8+P8+Q8+R8+S8+T8+U8+V8+W8+X8+Y8+Z8+AA8+AB8+AC8+AD8+AE8+AF8</f>
        <v>74086.826666666675</v>
      </c>
    </row>
    <row r="9" spans="1:34" ht="34.5" customHeight="1" x14ac:dyDescent="0.25">
      <c r="A9" s="30">
        <f t="shared" ref="A9:A24" si="4">A8+1</f>
        <v>3</v>
      </c>
      <c r="B9" s="28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/>
      <c r="G9" s="20">
        <f t="shared" si="3"/>
        <v>0</v>
      </c>
      <c r="H9" s="20">
        <v>2</v>
      </c>
      <c r="I9" s="3"/>
      <c r="J9" s="4"/>
      <c r="K9" s="3"/>
      <c r="L9" s="4"/>
      <c r="M9" s="12"/>
      <c r="N9" s="17"/>
      <c r="O9" s="16"/>
      <c r="P9" s="14">
        <f>G9*16*86.4</f>
        <v>0</v>
      </c>
      <c r="Q9" s="16"/>
      <c r="R9" s="17"/>
      <c r="S9" s="16"/>
      <c r="T9" s="17"/>
      <c r="U9" s="16"/>
      <c r="V9" s="17"/>
      <c r="W9" s="16"/>
      <c r="X9" s="17"/>
      <c r="Y9" s="16"/>
      <c r="Z9" s="17"/>
      <c r="AA9" s="16"/>
      <c r="AB9" s="14">
        <f>G9*16*86.4</f>
        <v>0</v>
      </c>
      <c r="AC9" s="12"/>
      <c r="AD9" s="13"/>
      <c r="AE9" s="12"/>
      <c r="AF9" s="18"/>
      <c r="AG9" s="19">
        <f t="shared" ref="AG9:AG15" si="5">F9*H9</f>
        <v>0</v>
      </c>
      <c r="AH9" s="58">
        <f t="shared" ref="AH9:AH16" si="6">I9+J9+K9+L9+M9+N9+O9+P9+Q9+R9+S9+T9+U9+V9+W9+X9+Y9+Z9+AA9+AB9+AC9+AD9+AE9+AF9</f>
        <v>0</v>
      </c>
    </row>
    <row r="10" spans="1:34" ht="34.5" customHeight="1" x14ac:dyDescent="0.25">
      <c r="A10" s="30">
        <f t="shared" si="4"/>
        <v>4</v>
      </c>
      <c r="B10" s="28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/>
      <c r="G10" s="20">
        <f t="shared" si="3"/>
        <v>0</v>
      </c>
      <c r="H10" s="20">
        <v>2</v>
      </c>
      <c r="I10" s="3"/>
      <c r="J10" s="4"/>
      <c r="K10" s="3"/>
      <c r="L10" s="4"/>
      <c r="M10" s="12"/>
      <c r="N10" s="17"/>
      <c r="O10" s="16"/>
      <c r="P10" s="14">
        <f>G10*16*86.4</f>
        <v>0</v>
      </c>
      <c r="Q10" s="16"/>
      <c r="R10" s="14">
        <f>G10*16*86.4</f>
        <v>0</v>
      </c>
      <c r="S10" s="16"/>
      <c r="T10" s="17"/>
      <c r="U10" s="16"/>
      <c r="V10" s="17"/>
      <c r="W10" s="16"/>
      <c r="X10" s="17"/>
      <c r="Y10" s="16"/>
      <c r="Z10" s="17"/>
      <c r="AA10" s="16"/>
      <c r="AB10" s="17"/>
      <c r="AC10" s="12"/>
      <c r="AD10" s="13"/>
      <c r="AE10" s="12"/>
      <c r="AF10" s="18"/>
      <c r="AG10" s="19">
        <f t="shared" si="5"/>
        <v>0</v>
      </c>
      <c r="AH10" s="58">
        <f t="shared" si="6"/>
        <v>0</v>
      </c>
    </row>
    <row r="11" spans="1:34" ht="34.5" customHeight="1" x14ac:dyDescent="0.25">
      <c r="A11" s="30">
        <f t="shared" si="4"/>
        <v>5</v>
      </c>
      <c r="B11" s="28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0.65</v>
      </c>
      <c r="G11" s="20">
        <f t="shared" si="3"/>
        <v>0.70767746913580254</v>
      </c>
      <c r="H11" s="20">
        <v>3</v>
      </c>
      <c r="I11" s="3"/>
      <c r="J11" s="4"/>
      <c r="K11" s="3"/>
      <c r="L11" s="4"/>
      <c r="M11" s="12"/>
      <c r="N11" s="17"/>
      <c r="O11" s="16"/>
      <c r="P11" s="17"/>
      <c r="Q11" s="16"/>
      <c r="R11" s="17"/>
      <c r="S11" s="15">
        <f>G11*15*86.4</f>
        <v>917.1500000000002</v>
      </c>
      <c r="T11" s="17"/>
      <c r="U11" s="15">
        <f>G11*15*86.4</f>
        <v>917.1500000000002</v>
      </c>
      <c r="V11" s="17"/>
      <c r="W11" s="15">
        <f>G11*15*86.4</f>
        <v>917.1500000000002</v>
      </c>
      <c r="X11" s="17"/>
      <c r="Y11" s="16"/>
      <c r="Z11" s="17"/>
      <c r="AA11" s="16"/>
      <c r="AB11" s="17"/>
      <c r="AC11" s="12"/>
      <c r="AD11" s="13"/>
      <c r="AE11" s="12"/>
      <c r="AF11" s="18"/>
      <c r="AG11" s="19">
        <f t="shared" si="5"/>
        <v>1.9500000000000002</v>
      </c>
      <c r="AH11" s="58">
        <f t="shared" si="6"/>
        <v>2751.4500000000007</v>
      </c>
    </row>
    <row r="12" spans="1:34" ht="34.5" customHeight="1" x14ac:dyDescent="0.25">
      <c r="A12" s="30">
        <f t="shared" si="4"/>
        <v>6</v>
      </c>
      <c r="B12" s="28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13.66</v>
      </c>
      <c r="G12" s="20">
        <f t="shared" si="3"/>
        <v>13.017052469135802</v>
      </c>
      <c r="H12" s="20">
        <v>5</v>
      </c>
      <c r="I12" s="3"/>
      <c r="J12" s="4"/>
      <c r="K12" s="3"/>
      <c r="L12" s="4"/>
      <c r="M12" s="12"/>
      <c r="N12" s="17"/>
      <c r="O12" s="15">
        <f>G12*15*86.4</f>
        <v>16870.100000000002</v>
      </c>
      <c r="P12" s="17"/>
      <c r="Q12" s="15">
        <f>G12*15*86.4</f>
        <v>16870.100000000002</v>
      </c>
      <c r="R12" s="17"/>
      <c r="S12" s="16"/>
      <c r="T12" s="14">
        <f>G12*16*86.4</f>
        <v>17994.773333333334</v>
      </c>
      <c r="U12" s="16"/>
      <c r="V12" s="14">
        <f>G12*16*86.4</f>
        <v>17994.773333333334</v>
      </c>
      <c r="W12" s="16"/>
      <c r="X12" s="14">
        <f>G12*16*86.4</f>
        <v>17994.773333333334</v>
      </c>
      <c r="Y12" s="16"/>
      <c r="Z12" s="17"/>
      <c r="AA12" s="16"/>
      <c r="AB12" s="17"/>
      <c r="AC12" s="12"/>
      <c r="AD12" s="13"/>
      <c r="AE12" s="12"/>
      <c r="AF12" s="18"/>
      <c r="AG12" s="19">
        <f t="shared" si="5"/>
        <v>68.3</v>
      </c>
      <c r="AH12" s="58">
        <f t="shared" si="6"/>
        <v>87724.52</v>
      </c>
    </row>
    <row r="13" spans="1:34" ht="34.5" customHeight="1" x14ac:dyDescent="0.25">
      <c r="A13" s="30">
        <f t="shared" si="4"/>
        <v>7</v>
      </c>
      <c r="B13" s="28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/>
      <c r="G13" s="20">
        <f t="shared" si="3"/>
        <v>0</v>
      </c>
      <c r="H13" s="20">
        <v>2</v>
      </c>
      <c r="I13" s="3"/>
      <c r="J13" s="4"/>
      <c r="K13" s="3"/>
      <c r="L13" s="4"/>
      <c r="M13" s="12"/>
      <c r="N13" s="17"/>
      <c r="O13" s="16"/>
      <c r="P13" s="17"/>
      <c r="Q13" s="16"/>
      <c r="R13" s="14">
        <f>G13*16*86.4</f>
        <v>0</v>
      </c>
      <c r="S13" s="16"/>
      <c r="T13" s="14">
        <f>G13*16*86.4</f>
        <v>0</v>
      </c>
      <c r="U13" s="16"/>
      <c r="V13" s="17"/>
      <c r="W13" s="16"/>
      <c r="X13" s="17"/>
      <c r="Y13" s="16"/>
      <c r="Z13" s="17"/>
      <c r="AA13" s="16"/>
      <c r="AB13" s="17"/>
      <c r="AC13" s="12"/>
      <c r="AD13" s="13"/>
      <c r="AE13" s="12"/>
      <c r="AF13" s="18"/>
      <c r="AG13" s="19">
        <f t="shared" si="5"/>
        <v>0</v>
      </c>
      <c r="AH13" s="58">
        <f t="shared" si="6"/>
        <v>0</v>
      </c>
    </row>
    <row r="14" spans="1:34" ht="34.5" customHeight="1" x14ac:dyDescent="0.25">
      <c r="A14" s="30">
        <f t="shared" si="4"/>
        <v>8</v>
      </c>
      <c r="B14" s="28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>
        <f t="shared" si="3"/>
        <v>0</v>
      </c>
      <c r="H14" s="20">
        <v>3</v>
      </c>
      <c r="I14" s="3"/>
      <c r="J14" s="4"/>
      <c r="K14" s="3"/>
      <c r="L14" s="4"/>
      <c r="M14" s="12"/>
      <c r="N14" s="17"/>
      <c r="O14" s="15">
        <f>G14*15*86.4</f>
        <v>0</v>
      </c>
      <c r="P14" s="17"/>
      <c r="Q14" s="16"/>
      <c r="R14" s="17"/>
      <c r="S14" s="16"/>
      <c r="T14" s="17"/>
      <c r="U14" s="15">
        <f>G14*15*86.4</f>
        <v>0</v>
      </c>
      <c r="V14" s="17"/>
      <c r="W14" s="16"/>
      <c r="X14" s="14">
        <f>G14*16*86.4</f>
        <v>0</v>
      </c>
      <c r="Y14" s="16"/>
      <c r="Z14" s="17"/>
      <c r="AA14" s="16"/>
      <c r="AB14" s="17"/>
      <c r="AC14" s="12"/>
      <c r="AD14" s="13"/>
      <c r="AE14" s="12"/>
      <c r="AF14" s="18"/>
      <c r="AG14" s="19">
        <f t="shared" si="5"/>
        <v>0</v>
      </c>
      <c r="AH14" s="58">
        <f t="shared" si="6"/>
        <v>0</v>
      </c>
    </row>
    <row r="15" spans="1:34" ht="34.5" customHeight="1" x14ac:dyDescent="0.25">
      <c r="A15" s="30">
        <f t="shared" si="4"/>
        <v>9</v>
      </c>
      <c r="B15" s="28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8.9</v>
      </c>
      <c r="G15" s="20">
        <f t="shared" si="3"/>
        <v>9.6897376543209877</v>
      </c>
      <c r="H15" s="20">
        <v>5</v>
      </c>
      <c r="I15" s="3"/>
      <c r="J15" s="4"/>
      <c r="K15" s="3"/>
      <c r="L15" s="4"/>
      <c r="M15" s="12"/>
      <c r="N15" s="17"/>
      <c r="O15" s="16"/>
      <c r="P15" s="17"/>
      <c r="Q15" s="16"/>
      <c r="R15" s="14">
        <f>G15*16*86.4</f>
        <v>13395.093333333334</v>
      </c>
      <c r="S15" s="16"/>
      <c r="T15" s="14">
        <f>G15*16*86.4</f>
        <v>13395.093333333334</v>
      </c>
      <c r="U15" s="16"/>
      <c r="V15" s="14">
        <f>G15*16*86.4</f>
        <v>13395.093333333334</v>
      </c>
      <c r="W15" s="16"/>
      <c r="X15" s="14">
        <f>G15*16*86.4</f>
        <v>13395.093333333334</v>
      </c>
      <c r="Y15" s="15">
        <f>G15*15*86.4</f>
        <v>12557.9</v>
      </c>
      <c r="Z15" s="17"/>
      <c r="AA15" s="16"/>
      <c r="AB15" s="17"/>
      <c r="AC15" s="12"/>
      <c r="AD15" s="13"/>
      <c r="AE15" s="12"/>
      <c r="AF15" s="18"/>
      <c r="AG15" s="19">
        <f t="shared" si="5"/>
        <v>44.5</v>
      </c>
      <c r="AH15" s="58">
        <f t="shared" si="6"/>
        <v>66138.273333333331</v>
      </c>
    </row>
    <row r="16" spans="1:34" ht="34.5" customHeight="1" thickBot="1" x14ac:dyDescent="0.3">
      <c r="A16" s="30">
        <f t="shared" si="4"/>
        <v>10</v>
      </c>
      <c r="B16" s="29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/>
      <c r="G16" s="47">
        <f t="shared" si="3"/>
        <v>0</v>
      </c>
      <c r="H16" s="47">
        <v>3</v>
      </c>
      <c r="I16" s="48"/>
      <c r="J16" s="49"/>
      <c r="K16" s="48"/>
      <c r="L16" s="49"/>
      <c r="M16" s="53"/>
      <c r="N16" s="51"/>
      <c r="O16" s="50"/>
      <c r="P16" s="51"/>
      <c r="Q16" s="50"/>
      <c r="R16" s="51"/>
      <c r="S16" s="52">
        <f>G16*15*86.4</f>
        <v>0</v>
      </c>
      <c r="T16" s="51"/>
      <c r="U16" s="15">
        <f>G16*15*86.4</f>
        <v>0</v>
      </c>
      <c r="V16" s="51"/>
      <c r="W16" s="52">
        <f>G16*15*86.4</f>
        <v>0</v>
      </c>
      <c r="X16" s="51"/>
      <c r="Y16" s="50"/>
      <c r="Z16" s="51"/>
      <c r="AA16" s="50"/>
      <c r="AB16" s="51"/>
      <c r="AC16" s="53"/>
      <c r="AD16" s="54"/>
      <c r="AE16" s="53"/>
      <c r="AF16" s="55"/>
      <c r="AG16" s="63">
        <f>F16*H16</f>
        <v>0</v>
      </c>
      <c r="AH16" s="59">
        <f t="shared" si="6"/>
        <v>0</v>
      </c>
    </row>
    <row r="17" spans="1:34" ht="34.5" customHeight="1" x14ac:dyDescent="0.25">
      <c r="A17" s="30">
        <f t="shared" si="4"/>
        <v>11</v>
      </c>
      <c r="B17" s="89" t="s">
        <v>30</v>
      </c>
      <c r="C17" s="45"/>
      <c r="D17" s="45"/>
      <c r="E17" s="45"/>
      <c r="F17" s="45"/>
      <c r="G17" s="46"/>
      <c r="H17" s="46"/>
      <c r="I17" s="61">
        <f>I7+I8+I9+I10+I11+I12+I13+I14+I15+I16</f>
        <v>0</v>
      </c>
      <c r="J17" s="60">
        <f>J7+J8+J9+J10+J11+J12+J13+J14+J15+J16</f>
        <v>0</v>
      </c>
      <c r="K17" s="61">
        <f>K7+K8+K9+K10+K11+K12+K13+K14+K15+K16</f>
        <v>0</v>
      </c>
      <c r="L17" s="60">
        <f>L7+L8+L9+L10+L11+L12+L13+L14+L15+L16</f>
        <v>0</v>
      </c>
      <c r="M17" s="61">
        <f t="shared" ref="M17:AF17" si="7">M7+M8+M9+M10+M11+M12+M13+M14+M15+M16</f>
        <v>0</v>
      </c>
      <c r="N17" s="60">
        <f t="shared" si="7"/>
        <v>0</v>
      </c>
      <c r="O17" s="61">
        <f t="shared" si="7"/>
        <v>16870.100000000002</v>
      </c>
      <c r="P17" s="60">
        <f t="shared" si="7"/>
        <v>0</v>
      </c>
      <c r="Q17" s="61">
        <f t="shared" si="7"/>
        <v>16870.100000000002</v>
      </c>
      <c r="R17" s="60">
        <f t="shared" si="7"/>
        <v>31916.800000000003</v>
      </c>
      <c r="S17" s="61">
        <f t="shared" si="7"/>
        <v>917.1500000000002</v>
      </c>
      <c r="T17" s="60">
        <f t="shared" si="7"/>
        <v>49911.573333333334</v>
      </c>
      <c r="U17" s="61">
        <f t="shared" si="7"/>
        <v>917.1500000000002</v>
      </c>
      <c r="V17" s="60">
        <f t="shared" si="7"/>
        <v>49911.573333333334</v>
      </c>
      <c r="W17" s="61">
        <f t="shared" si="7"/>
        <v>917.1500000000002</v>
      </c>
      <c r="X17" s="60">
        <f t="shared" si="7"/>
        <v>49911.573333333334</v>
      </c>
      <c r="Y17" s="61">
        <f t="shared" si="7"/>
        <v>12557.9</v>
      </c>
      <c r="Z17" s="60">
        <f t="shared" si="7"/>
        <v>0</v>
      </c>
      <c r="AA17" s="61">
        <f t="shared" si="7"/>
        <v>0</v>
      </c>
      <c r="AB17" s="60">
        <f t="shared" si="7"/>
        <v>0</v>
      </c>
      <c r="AC17" s="61">
        <f t="shared" si="7"/>
        <v>0</v>
      </c>
      <c r="AD17" s="60">
        <f t="shared" si="7"/>
        <v>0</v>
      </c>
      <c r="AE17" s="61">
        <f t="shared" si="7"/>
        <v>0</v>
      </c>
      <c r="AF17" s="60">
        <f t="shared" si="7"/>
        <v>0</v>
      </c>
      <c r="AG17" s="61">
        <f>AG7+AG8+AG9+AG10+AG11+AG12+AG13+AG14+AG15+AG16</f>
        <v>170.99</v>
      </c>
      <c r="AH17" s="60">
        <f>I17+J17+K17+L17+M17+N17+O17+P17+Q17+R17+S17+T17+U17+V17+W17+X17+Y17+Z17+AA17+AB17+AC17+AD17+AE17+AF17</f>
        <v>230701.06999999998</v>
      </c>
    </row>
    <row r="18" spans="1:34" ht="34.5" customHeight="1" x14ac:dyDescent="0.25">
      <c r="A18" s="30">
        <f t="shared" si="4"/>
        <v>12</v>
      </c>
      <c r="B18" s="28" t="s">
        <v>31</v>
      </c>
      <c r="C18" s="22"/>
      <c r="D18" s="22"/>
      <c r="E18" s="22"/>
      <c r="F18" s="22"/>
      <c r="G18" s="22"/>
      <c r="H18" s="22"/>
      <c r="I18" s="9">
        <v>0.9</v>
      </c>
      <c r="J18" s="10">
        <f>I18</f>
        <v>0.9</v>
      </c>
      <c r="K18" s="9">
        <v>0.9</v>
      </c>
      <c r="L18" s="10">
        <f t="shared" ref="L18:L21" si="8">K18</f>
        <v>0.9</v>
      </c>
      <c r="M18" s="9">
        <v>0.9</v>
      </c>
      <c r="N18" s="10">
        <f t="shared" ref="N18:N21" si="9">M18</f>
        <v>0.9</v>
      </c>
      <c r="O18" s="9">
        <v>0.9</v>
      </c>
      <c r="P18" s="10">
        <f t="shared" ref="P18:P21" si="10">O18</f>
        <v>0.9</v>
      </c>
      <c r="Q18" s="9">
        <v>0.9</v>
      </c>
      <c r="R18" s="10">
        <f t="shared" ref="R18:R21" si="11">Q18</f>
        <v>0.9</v>
      </c>
      <c r="S18" s="9">
        <v>0.9</v>
      </c>
      <c r="T18" s="10">
        <f t="shared" ref="T18:T21" si="12">S18</f>
        <v>0.9</v>
      </c>
      <c r="U18" s="9">
        <v>0.9</v>
      </c>
      <c r="V18" s="10">
        <f t="shared" ref="V18:V21" si="13">U18</f>
        <v>0.9</v>
      </c>
      <c r="W18" s="9">
        <v>0.9</v>
      </c>
      <c r="X18" s="10">
        <f t="shared" ref="X18:X21" si="14">W18</f>
        <v>0.9</v>
      </c>
      <c r="Y18" s="9">
        <v>0.9</v>
      </c>
      <c r="Z18" s="10">
        <f t="shared" ref="Z18:Z21" si="15">Y18</f>
        <v>0.9</v>
      </c>
      <c r="AA18" s="9">
        <v>0.9</v>
      </c>
      <c r="AB18" s="10">
        <f t="shared" ref="AB18:AB21" si="16">AA18</f>
        <v>0.9</v>
      </c>
      <c r="AC18" s="9">
        <v>0.9</v>
      </c>
      <c r="AD18" s="10">
        <f t="shared" ref="AD18:AD21" si="17">AC18</f>
        <v>0.9</v>
      </c>
      <c r="AE18" s="9">
        <v>0.9</v>
      </c>
      <c r="AF18" s="10">
        <f t="shared" ref="AF18:AF21" si="18">AE18</f>
        <v>0.9</v>
      </c>
      <c r="AG18" s="7"/>
      <c r="AH18" s="8"/>
    </row>
    <row r="19" spans="1:34" ht="34.5" customHeight="1" x14ac:dyDescent="0.25">
      <c r="A19" s="30">
        <f t="shared" si="4"/>
        <v>13</v>
      </c>
      <c r="B19" s="28" t="s">
        <v>32</v>
      </c>
      <c r="C19" s="21"/>
      <c r="D19" s="21"/>
      <c r="E19" s="21"/>
      <c r="F19" s="21"/>
      <c r="G19" s="24"/>
      <c r="H19" s="24"/>
      <c r="I19" s="64">
        <v>0.9</v>
      </c>
      <c r="J19" s="65">
        <f>I19</f>
        <v>0.9</v>
      </c>
      <c r="K19" s="64">
        <v>0.9</v>
      </c>
      <c r="L19" s="65">
        <f t="shared" si="8"/>
        <v>0.9</v>
      </c>
      <c r="M19" s="64">
        <v>0.9</v>
      </c>
      <c r="N19" s="65">
        <f t="shared" si="9"/>
        <v>0.9</v>
      </c>
      <c r="O19" s="64">
        <v>0.9</v>
      </c>
      <c r="P19" s="65">
        <f t="shared" si="10"/>
        <v>0.9</v>
      </c>
      <c r="Q19" s="64">
        <v>0.9</v>
      </c>
      <c r="R19" s="65">
        <f t="shared" si="11"/>
        <v>0.9</v>
      </c>
      <c r="S19" s="64">
        <v>0.9</v>
      </c>
      <c r="T19" s="65">
        <f t="shared" si="12"/>
        <v>0.9</v>
      </c>
      <c r="U19" s="64">
        <v>0.9</v>
      </c>
      <c r="V19" s="65">
        <f t="shared" si="13"/>
        <v>0.9</v>
      </c>
      <c r="W19" s="64">
        <v>0.9</v>
      </c>
      <c r="X19" s="65">
        <f t="shared" si="14"/>
        <v>0.9</v>
      </c>
      <c r="Y19" s="64">
        <v>0.9</v>
      </c>
      <c r="Z19" s="65">
        <f t="shared" si="15"/>
        <v>0.9</v>
      </c>
      <c r="AA19" s="64">
        <v>0.9</v>
      </c>
      <c r="AB19" s="65">
        <f t="shared" si="16"/>
        <v>0.9</v>
      </c>
      <c r="AC19" s="64">
        <v>0.9</v>
      </c>
      <c r="AD19" s="65">
        <f t="shared" si="17"/>
        <v>0.9</v>
      </c>
      <c r="AE19" s="64">
        <v>0.9</v>
      </c>
      <c r="AF19" s="65">
        <f t="shared" si="18"/>
        <v>0.9</v>
      </c>
      <c r="AG19" s="7"/>
      <c r="AH19" s="8"/>
    </row>
    <row r="20" spans="1:34" ht="34.5" customHeight="1" x14ac:dyDescent="0.25">
      <c r="A20" s="30">
        <f t="shared" si="4"/>
        <v>14</v>
      </c>
      <c r="B20" s="28" t="s">
        <v>33</v>
      </c>
      <c r="C20" s="22"/>
      <c r="D20" s="22"/>
      <c r="E20" s="22"/>
      <c r="F20" s="22"/>
      <c r="G20" s="22"/>
      <c r="H20" s="22"/>
      <c r="I20" s="7">
        <v>0.85</v>
      </c>
      <c r="J20" s="8">
        <f>I20</f>
        <v>0.85</v>
      </c>
      <c r="K20" s="7">
        <v>0.85</v>
      </c>
      <c r="L20" s="8">
        <f t="shared" si="8"/>
        <v>0.85</v>
      </c>
      <c r="M20" s="7">
        <v>0.85</v>
      </c>
      <c r="N20" s="8">
        <f t="shared" si="9"/>
        <v>0.85</v>
      </c>
      <c r="O20" s="7">
        <v>0.85</v>
      </c>
      <c r="P20" s="8">
        <f t="shared" si="10"/>
        <v>0.85</v>
      </c>
      <c r="Q20" s="7">
        <v>0.85</v>
      </c>
      <c r="R20" s="8">
        <f t="shared" si="11"/>
        <v>0.85</v>
      </c>
      <c r="S20" s="7">
        <v>0.85</v>
      </c>
      <c r="T20" s="8">
        <f t="shared" si="12"/>
        <v>0.85</v>
      </c>
      <c r="U20" s="7">
        <v>0.85</v>
      </c>
      <c r="V20" s="8">
        <f t="shared" si="13"/>
        <v>0.85</v>
      </c>
      <c r="W20" s="7">
        <v>0.85</v>
      </c>
      <c r="X20" s="8">
        <f t="shared" si="14"/>
        <v>0.85</v>
      </c>
      <c r="Y20" s="7">
        <v>0.85</v>
      </c>
      <c r="Z20" s="8">
        <f t="shared" si="15"/>
        <v>0.85</v>
      </c>
      <c r="AA20" s="7">
        <v>0.85</v>
      </c>
      <c r="AB20" s="8">
        <f t="shared" si="16"/>
        <v>0.85</v>
      </c>
      <c r="AC20" s="7">
        <v>0.85</v>
      </c>
      <c r="AD20" s="8">
        <f t="shared" si="17"/>
        <v>0.85</v>
      </c>
      <c r="AE20" s="7">
        <v>0.85</v>
      </c>
      <c r="AF20" s="8">
        <f t="shared" si="18"/>
        <v>0.85</v>
      </c>
      <c r="AG20" s="7"/>
      <c r="AH20" s="8"/>
    </row>
    <row r="21" spans="1:34" ht="34.5" customHeight="1" x14ac:dyDescent="0.25">
      <c r="A21" s="30">
        <f t="shared" si="4"/>
        <v>15</v>
      </c>
      <c r="B21" s="28" t="s">
        <v>34</v>
      </c>
      <c r="C21" s="22"/>
      <c r="D21" s="22"/>
      <c r="E21" s="22"/>
      <c r="F21" s="22"/>
      <c r="G21" s="22"/>
      <c r="H21" s="22"/>
      <c r="I21" s="7">
        <v>0.83</v>
      </c>
      <c r="J21" s="8">
        <f>I21</f>
        <v>0.83</v>
      </c>
      <c r="K21" s="7">
        <v>0.83</v>
      </c>
      <c r="L21" s="8">
        <f t="shared" si="8"/>
        <v>0.83</v>
      </c>
      <c r="M21" s="7">
        <v>0.83</v>
      </c>
      <c r="N21" s="8">
        <f t="shared" si="9"/>
        <v>0.83</v>
      </c>
      <c r="O21" s="7">
        <v>0.83</v>
      </c>
      <c r="P21" s="8">
        <f t="shared" si="10"/>
        <v>0.83</v>
      </c>
      <c r="Q21" s="7">
        <v>0.83</v>
      </c>
      <c r="R21" s="8">
        <f t="shared" si="11"/>
        <v>0.83</v>
      </c>
      <c r="S21" s="7">
        <v>0.83</v>
      </c>
      <c r="T21" s="8">
        <f t="shared" si="12"/>
        <v>0.83</v>
      </c>
      <c r="U21" s="7">
        <v>0.83</v>
      </c>
      <c r="V21" s="8">
        <f t="shared" si="13"/>
        <v>0.83</v>
      </c>
      <c r="W21" s="7">
        <v>0.83</v>
      </c>
      <c r="X21" s="8">
        <f t="shared" si="14"/>
        <v>0.83</v>
      </c>
      <c r="Y21" s="7">
        <v>0.83</v>
      </c>
      <c r="Z21" s="8">
        <f t="shared" si="15"/>
        <v>0.83</v>
      </c>
      <c r="AA21" s="7">
        <v>0.83</v>
      </c>
      <c r="AB21" s="8">
        <f t="shared" si="16"/>
        <v>0.83</v>
      </c>
      <c r="AC21" s="7">
        <v>0.83</v>
      </c>
      <c r="AD21" s="8">
        <f t="shared" si="17"/>
        <v>0.83</v>
      </c>
      <c r="AE21" s="7">
        <v>0.83</v>
      </c>
      <c r="AF21" s="8">
        <f t="shared" si="18"/>
        <v>0.83</v>
      </c>
      <c r="AG21" s="7"/>
      <c r="AH21" s="8"/>
    </row>
    <row r="22" spans="1:34" ht="34.5" customHeight="1" x14ac:dyDescent="0.25">
      <c r="A22" s="30">
        <f t="shared" si="4"/>
        <v>16</v>
      </c>
      <c r="B22" s="28" t="s">
        <v>35</v>
      </c>
      <c r="C22" s="22"/>
      <c r="D22" s="22"/>
      <c r="E22" s="22"/>
      <c r="F22" s="22"/>
      <c r="G22" s="22"/>
      <c r="H22" s="22"/>
      <c r="I22" s="7">
        <f>I18*I19*I20*I21</f>
        <v>0.57145499999999994</v>
      </c>
      <c r="J22" s="8">
        <f>J18*J19*J20*J21</f>
        <v>0.57145499999999994</v>
      </c>
      <c r="K22" s="7">
        <f t="shared" ref="K22:AF22" si="19">K18*K19*K20*K21</f>
        <v>0.57145499999999994</v>
      </c>
      <c r="L22" s="8">
        <f t="shared" si="19"/>
        <v>0.57145499999999994</v>
      </c>
      <c r="M22" s="7">
        <f t="shared" si="19"/>
        <v>0.57145499999999994</v>
      </c>
      <c r="N22" s="8">
        <f t="shared" si="19"/>
        <v>0.57145499999999994</v>
      </c>
      <c r="O22" s="7">
        <f>O18*O19*O20*O21</f>
        <v>0.57145499999999994</v>
      </c>
      <c r="P22" s="8">
        <f t="shared" si="19"/>
        <v>0.57145499999999994</v>
      </c>
      <c r="Q22" s="7">
        <f t="shared" si="19"/>
        <v>0.57145499999999994</v>
      </c>
      <c r="R22" s="8">
        <f t="shared" si="19"/>
        <v>0.57145499999999994</v>
      </c>
      <c r="S22" s="7">
        <f t="shared" si="19"/>
        <v>0.57145499999999994</v>
      </c>
      <c r="T22" s="8">
        <f t="shared" si="19"/>
        <v>0.57145499999999994</v>
      </c>
      <c r="U22" s="7">
        <f t="shared" si="19"/>
        <v>0.57145499999999994</v>
      </c>
      <c r="V22" s="8">
        <f t="shared" si="19"/>
        <v>0.57145499999999994</v>
      </c>
      <c r="W22" s="7">
        <f t="shared" si="19"/>
        <v>0.57145499999999994</v>
      </c>
      <c r="X22" s="8">
        <f t="shared" si="19"/>
        <v>0.57145499999999994</v>
      </c>
      <c r="Y22" s="7">
        <f t="shared" si="19"/>
        <v>0.57145499999999994</v>
      </c>
      <c r="Z22" s="8">
        <f t="shared" si="19"/>
        <v>0.57145499999999994</v>
      </c>
      <c r="AA22" s="7">
        <f t="shared" si="19"/>
        <v>0.57145499999999994</v>
      </c>
      <c r="AB22" s="8">
        <f t="shared" si="19"/>
        <v>0.57145499999999994</v>
      </c>
      <c r="AC22" s="7">
        <f t="shared" si="19"/>
        <v>0.57145499999999994</v>
      </c>
      <c r="AD22" s="8">
        <f t="shared" si="19"/>
        <v>0.57145499999999994</v>
      </c>
      <c r="AE22" s="7">
        <f t="shared" si="19"/>
        <v>0.57145499999999994</v>
      </c>
      <c r="AF22" s="8">
        <f t="shared" si="19"/>
        <v>0.57145499999999994</v>
      </c>
      <c r="AG22" s="7"/>
      <c r="AH22" s="8"/>
    </row>
    <row r="23" spans="1:34" ht="34.5" customHeight="1" x14ac:dyDescent="0.25">
      <c r="A23" s="30">
        <f t="shared" si="4"/>
        <v>17</v>
      </c>
      <c r="B23" s="28" t="s">
        <v>36</v>
      </c>
      <c r="C23" s="22"/>
      <c r="D23" s="22"/>
      <c r="E23" s="22"/>
      <c r="F23" s="22"/>
      <c r="G23" s="22"/>
      <c r="H23" s="22"/>
      <c r="I23" s="5">
        <f>I17/I22</f>
        <v>0</v>
      </c>
      <c r="J23" s="6">
        <f>J17/J22</f>
        <v>0</v>
      </c>
      <c r="K23" s="5">
        <f t="shared" ref="K23:AE23" si="20">K17/K22</f>
        <v>0</v>
      </c>
      <c r="L23" s="6">
        <f t="shared" si="20"/>
        <v>0</v>
      </c>
      <c r="M23" s="5">
        <f t="shared" si="20"/>
        <v>0</v>
      </c>
      <c r="N23" s="6">
        <f t="shared" si="20"/>
        <v>0</v>
      </c>
      <c r="O23" s="5">
        <f>O17/O22</f>
        <v>29521.309639429182</v>
      </c>
      <c r="P23" s="6">
        <f t="shared" si="20"/>
        <v>0</v>
      </c>
      <c r="Q23" s="5">
        <f t="shared" si="20"/>
        <v>29521.309639429182</v>
      </c>
      <c r="R23" s="6">
        <f t="shared" si="20"/>
        <v>55851.81685347054</v>
      </c>
      <c r="S23" s="5">
        <f t="shared" si="20"/>
        <v>1604.9382716049388</v>
      </c>
      <c r="T23" s="6">
        <f t="shared" si="20"/>
        <v>87341.213802194994</v>
      </c>
      <c r="U23" s="5">
        <f t="shared" si="20"/>
        <v>1604.9382716049388</v>
      </c>
      <c r="V23" s="6">
        <f t="shared" si="20"/>
        <v>87341.213802194994</v>
      </c>
      <c r="W23" s="5">
        <f t="shared" si="20"/>
        <v>1604.9382716049388</v>
      </c>
      <c r="X23" s="6">
        <f t="shared" si="20"/>
        <v>87341.213802194994</v>
      </c>
      <c r="Y23" s="5">
        <f t="shared" si="20"/>
        <v>21975.308641975309</v>
      </c>
      <c r="Z23" s="6">
        <f t="shared" si="20"/>
        <v>0</v>
      </c>
      <c r="AA23" s="5">
        <f t="shared" si="20"/>
        <v>0</v>
      </c>
      <c r="AB23" s="6">
        <f t="shared" si="20"/>
        <v>0</v>
      </c>
      <c r="AC23" s="5">
        <f t="shared" si="20"/>
        <v>0</v>
      </c>
      <c r="AD23" s="6">
        <f t="shared" si="20"/>
        <v>0</v>
      </c>
      <c r="AE23" s="5">
        <f t="shared" si="20"/>
        <v>0</v>
      </c>
      <c r="AF23" s="6">
        <f>AF17/AF22</f>
        <v>0</v>
      </c>
      <c r="AG23" s="5"/>
      <c r="AH23" s="6">
        <f>I23+J23+K23+L23+M23+N23+O23+P23+Q23+R23+S23+T23+U23+V23+W23+X23+Y23+Z23+AA23+AB23+AC23+AD23+AE23+AF23</f>
        <v>403708.20099570404</v>
      </c>
    </row>
    <row r="24" spans="1:34" ht="34.5" customHeight="1" thickBot="1" x14ac:dyDescent="0.3">
      <c r="A24" s="30">
        <f t="shared" si="4"/>
        <v>18</v>
      </c>
      <c r="B24" s="29" t="s">
        <v>37</v>
      </c>
      <c r="C24" s="23"/>
      <c r="D24" s="23"/>
      <c r="E24" s="23"/>
      <c r="F24" s="23"/>
      <c r="G24" s="23"/>
      <c r="H24" s="23"/>
      <c r="I24" s="66">
        <f>I23/(15*86400)</f>
        <v>0</v>
      </c>
      <c r="J24" s="43">
        <f>J23/(15*86400)</f>
        <v>0</v>
      </c>
      <c r="K24" s="66">
        <f t="shared" ref="K24:AF24" si="21">K23/(15*86400)</f>
        <v>0</v>
      </c>
      <c r="L24" s="43">
        <f t="shared" si="21"/>
        <v>0</v>
      </c>
      <c r="M24" s="66">
        <f t="shared" si="21"/>
        <v>0</v>
      </c>
      <c r="N24" s="43">
        <f t="shared" si="21"/>
        <v>0</v>
      </c>
      <c r="O24" s="66">
        <f t="shared" si="21"/>
        <v>2.2778788302028691E-2</v>
      </c>
      <c r="P24" s="43">
        <f t="shared" si="21"/>
        <v>0</v>
      </c>
      <c r="Q24" s="66">
        <f t="shared" si="21"/>
        <v>2.2778788302028691E-2</v>
      </c>
      <c r="R24" s="43">
        <f t="shared" si="21"/>
        <v>4.3095537695579118E-2</v>
      </c>
      <c r="S24" s="66">
        <f t="shared" si="21"/>
        <v>1.2383782959914651E-3</v>
      </c>
      <c r="T24" s="43">
        <f t="shared" si="21"/>
        <v>6.7392911884409712E-2</v>
      </c>
      <c r="U24" s="66">
        <f t="shared" si="21"/>
        <v>1.2383782959914651E-3</v>
      </c>
      <c r="V24" s="43">
        <f t="shared" si="21"/>
        <v>6.7392911884409712E-2</v>
      </c>
      <c r="W24" s="66">
        <f t="shared" si="21"/>
        <v>1.2383782959914651E-3</v>
      </c>
      <c r="X24" s="43">
        <f t="shared" si="21"/>
        <v>6.7392911884409712E-2</v>
      </c>
      <c r="Y24" s="66">
        <f t="shared" si="21"/>
        <v>1.6956256668190825E-2</v>
      </c>
      <c r="Z24" s="43">
        <f t="shared" si="21"/>
        <v>0</v>
      </c>
      <c r="AA24" s="66">
        <f t="shared" si="21"/>
        <v>0</v>
      </c>
      <c r="AB24" s="43">
        <f t="shared" si="21"/>
        <v>0</v>
      </c>
      <c r="AC24" s="66">
        <f t="shared" si="21"/>
        <v>0</v>
      </c>
      <c r="AD24" s="43">
        <f t="shared" si="21"/>
        <v>0</v>
      </c>
      <c r="AE24" s="66">
        <f t="shared" si="21"/>
        <v>0</v>
      </c>
      <c r="AF24" s="43">
        <f t="shared" si="21"/>
        <v>0</v>
      </c>
      <c r="AG24" s="66"/>
      <c r="AH24" s="43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2BF43-3365-45CE-831D-810DA20149D8}">
  <dimension ref="A1:AH24"/>
  <sheetViews>
    <sheetView tabSelected="1" view="pageBreakPreview" zoomScale="60" zoomScaleNormal="100" workbookViewId="0">
      <selection activeCell="H23" sqref="H23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7.28515625" style="2" customWidth="1"/>
    <col min="13" max="14" width="7.28515625" style="1" customWidth="1"/>
    <col min="15" max="15" width="14.5703125" style="1" customWidth="1"/>
    <col min="16" max="16" width="7.28515625" style="1" customWidth="1"/>
    <col min="17" max="18" width="12.42578125" style="1" customWidth="1"/>
    <col min="19" max="19" width="11.5703125" style="1" customWidth="1"/>
    <col min="20" max="20" width="12.85546875" style="1" customWidth="1"/>
    <col min="21" max="21" width="11.28515625" style="1" customWidth="1"/>
    <col min="22" max="22" width="12.42578125" style="1" customWidth="1"/>
    <col min="23" max="23" width="11.85546875" style="1" customWidth="1"/>
    <col min="24" max="24" width="12" style="1" customWidth="1"/>
    <col min="25" max="25" width="11.28515625" style="1" customWidth="1"/>
    <col min="26" max="32" width="7.28515625" style="1" customWidth="1"/>
    <col min="33" max="33" width="11.28515625" style="2" customWidth="1"/>
    <col min="34" max="34" width="14" style="2" customWidth="1"/>
    <col min="35" max="16384" width="9.140625" style="1"/>
  </cols>
  <sheetData>
    <row r="1" spans="1:34" ht="27" customHeight="1" x14ac:dyDescent="0.35">
      <c r="A1" s="71" t="s">
        <v>50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3"/>
    </row>
    <row r="2" spans="1:34" ht="27" customHeight="1" x14ac:dyDescent="0.25">
      <c r="A2" s="74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6"/>
    </row>
    <row r="3" spans="1:34" ht="27" customHeight="1" thickBot="1" x14ac:dyDescent="0.3">
      <c r="A3" s="77" t="s">
        <v>46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9"/>
    </row>
    <row r="4" spans="1:34" ht="60" customHeight="1" thickBot="1" x14ac:dyDescent="0.3">
      <c r="A4" s="80" t="s">
        <v>1</v>
      </c>
      <c r="B4" s="82" t="s">
        <v>2</v>
      </c>
      <c r="C4" s="82" t="s">
        <v>3</v>
      </c>
      <c r="D4" s="84" t="s">
        <v>26</v>
      </c>
      <c r="E4" s="84" t="s">
        <v>27</v>
      </c>
      <c r="F4" s="84" t="s">
        <v>28</v>
      </c>
      <c r="G4" s="84" t="s">
        <v>29</v>
      </c>
      <c r="H4" s="84" t="s">
        <v>38</v>
      </c>
      <c r="I4" s="86" t="s">
        <v>40</v>
      </c>
      <c r="J4" s="87"/>
      <c r="K4" s="86" t="s">
        <v>39</v>
      </c>
      <c r="L4" s="88"/>
      <c r="M4" s="67" t="s">
        <v>4</v>
      </c>
      <c r="N4" s="68"/>
      <c r="O4" s="67" t="s">
        <v>5</v>
      </c>
      <c r="P4" s="68"/>
      <c r="Q4" s="67" t="s">
        <v>6</v>
      </c>
      <c r="R4" s="68"/>
      <c r="S4" s="67" t="s">
        <v>7</v>
      </c>
      <c r="T4" s="68"/>
      <c r="U4" s="67" t="s">
        <v>8</v>
      </c>
      <c r="V4" s="68"/>
      <c r="W4" s="67" t="s">
        <v>9</v>
      </c>
      <c r="X4" s="68"/>
      <c r="Y4" s="67" t="s">
        <v>10</v>
      </c>
      <c r="Z4" s="68"/>
      <c r="AA4" s="67" t="s">
        <v>11</v>
      </c>
      <c r="AB4" s="68"/>
      <c r="AC4" s="67" t="s">
        <v>41</v>
      </c>
      <c r="AD4" s="68"/>
      <c r="AE4" s="67" t="s">
        <v>12</v>
      </c>
      <c r="AF4" s="68"/>
      <c r="AG4" s="69" t="s">
        <v>42</v>
      </c>
      <c r="AH4" s="70"/>
    </row>
    <row r="5" spans="1:34" ht="32.25" customHeight="1" thickBot="1" x14ac:dyDescent="0.3">
      <c r="A5" s="81"/>
      <c r="B5" s="83"/>
      <c r="C5" s="83"/>
      <c r="D5" s="83"/>
      <c r="E5" s="83"/>
      <c r="F5" s="85"/>
      <c r="G5" s="83"/>
      <c r="H5" s="85"/>
      <c r="I5" s="25" t="s">
        <v>13</v>
      </c>
      <c r="J5" s="26" t="s">
        <v>14</v>
      </c>
      <c r="K5" s="25" t="s">
        <v>13</v>
      </c>
      <c r="L5" s="27" t="s">
        <v>14</v>
      </c>
      <c r="M5" s="25" t="s">
        <v>13</v>
      </c>
      <c r="N5" s="26" t="s">
        <v>14</v>
      </c>
      <c r="O5" s="25" t="s">
        <v>13</v>
      </c>
      <c r="P5" s="26" t="s">
        <v>15</v>
      </c>
      <c r="Q5" s="25" t="s">
        <v>13</v>
      </c>
      <c r="R5" s="31" t="s">
        <v>14</v>
      </c>
      <c r="S5" s="25" t="s">
        <v>13</v>
      </c>
      <c r="T5" s="26" t="s">
        <v>15</v>
      </c>
      <c r="U5" s="25" t="s">
        <v>13</v>
      </c>
      <c r="V5" s="26" t="s">
        <v>14</v>
      </c>
      <c r="W5" s="25" t="s">
        <v>13</v>
      </c>
      <c r="X5" s="26" t="s">
        <v>14</v>
      </c>
      <c r="Y5" s="25" t="s">
        <v>13</v>
      </c>
      <c r="Z5" s="26" t="s">
        <v>15</v>
      </c>
      <c r="AA5" s="25" t="s">
        <v>13</v>
      </c>
      <c r="AB5" s="26" t="s">
        <v>14</v>
      </c>
      <c r="AC5" s="25" t="s">
        <v>13</v>
      </c>
      <c r="AD5" s="26" t="s">
        <v>15</v>
      </c>
      <c r="AE5" s="25" t="s">
        <v>13</v>
      </c>
      <c r="AF5" s="26" t="s">
        <v>14</v>
      </c>
      <c r="AG5" s="56" t="s">
        <v>43</v>
      </c>
      <c r="AH5" s="56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4.5" customHeight="1" x14ac:dyDescent="0.25">
      <c r="A7" s="44">
        <v>1</v>
      </c>
      <c r="B7" s="32" t="s">
        <v>16</v>
      </c>
      <c r="C7" s="33">
        <v>1235</v>
      </c>
      <c r="D7" s="33">
        <f>C7/86.4</f>
        <v>14.293981481481481</v>
      </c>
      <c r="E7" s="33">
        <f>D7/15</f>
        <v>0.95293209876543206</v>
      </c>
      <c r="F7" s="33">
        <v>0</v>
      </c>
      <c r="G7" s="33">
        <f>E7*F7</f>
        <v>0</v>
      </c>
      <c r="H7" s="33">
        <v>2</v>
      </c>
      <c r="I7" s="34"/>
      <c r="J7" s="35"/>
      <c r="K7" s="34"/>
      <c r="L7" s="35"/>
      <c r="M7" s="42"/>
      <c r="N7" s="37"/>
      <c r="O7" s="39"/>
      <c r="P7" s="37"/>
      <c r="Q7" s="39"/>
      <c r="R7" s="37"/>
      <c r="S7" s="39"/>
      <c r="T7" s="37"/>
      <c r="U7" s="38">
        <f>G7*15*86.4</f>
        <v>0</v>
      </c>
      <c r="V7" s="37"/>
      <c r="W7" s="39"/>
      <c r="X7" s="40">
        <f>G7*16*86.4</f>
        <v>0</v>
      </c>
      <c r="Y7" s="39"/>
      <c r="Z7" s="37"/>
      <c r="AA7" s="39"/>
      <c r="AB7" s="37"/>
      <c r="AC7" s="42"/>
      <c r="AD7" s="41"/>
      <c r="AE7" s="42"/>
      <c r="AF7" s="36"/>
      <c r="AG7" s="62">
        <f>F7*H7</f>
        <v>0</v>
      </c>
      <c r="AH7" s="57">
        <f>I7+J7+K7+L7+M7+N7+O7+P7+Q7+R7+S7+T7+U7+V7+W7+X7+Y7+Z7+AA7+AB7+AC7+AD7+AE7+AF7</f>
        <v>0</v>
      </c>
    </row>
    <row r="8" spans="1:34" ht="34.5" customHeight="1" x14ac:dyDescent="0.25">
      <c r="A8" s="30">
        <f>A7+1</f>
        <v>2</v>
      </c>
      <c r="B8" s="28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0</v>
      </c>
      <c r="G8" s="20">
        <f t="shared" ref="G8:G16" si="3">E8*F8</f>
        <v>0</v>
      </c>
      <c r="H8" s="20">
        <v>4</v>
      </c>
      <c r="I8" s="3"/>
      <c r="J8" s="4"/>
      <c r="K8" s="3"/>
      <c r="L8" s="4"/>
      <c r="M8" s="12"/>
      <c r="N8" s="17"/>
      <c r="O8" s="16"/>
      <c r="P8" s="17"/>
      <c r="Q8" s="16"/>
      <c r="R8" s="14">
        <f>G8*16*86.4</f>
        <v>0</v>
      </c>
      <c r="S8" s="16"/>
      <c r="T8" s="14">
        <f>G8*16*86.4</f>
        <v>0</v>
      </c>
      <c r="U8" s="16"/>
      <c r="V8" s="14">
        <f>G8*16*86.4</f>
        <v>0</v>
      </c>
      <c r="W8" s="16"/>
      <c r="X8" s="14">
        <f>G8*16*86.4</f>
        <v>0</v>
      </c>
      <c r="Y8" s="16"/>
      <c r="Z8" s="17"/>
      <c r="AA8" s="16"/>
      <c r="AB8" s="17"/>
      <c r="AC8" s="12"/>
      <c r="AD8" s="13"/>
      <c r="AE8" s="12"/>
      <c r="AF8" s="18"/>
      <c r="AG8" s="19">
        <f>F8*H8</f>
        <v>0</v>
      </c>
      <c r="AH8" s="58">
        <f>I8+J8+K8+L8+M8+N8+O8+P8+Q8+R8+S8+T8+U8+V8+W8+X8+Y8+Z8+AA8+AB8+AC8+AD8+AE8+AF8</f>
        <v>0</v>
      </c>
    </row>
    <row r="9" spans="1:34" ht="34.5" customHeight="1" x14ac:dyDescent="0.25">
      <c r="A9" s="30">
        <f t="shared" ref="A9:A24" si="4">A8+1</f>
        <v>3</v>
      </c>
      <c r="B9" s="28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>
        <v>0</v>
      </c>
      <c r="G9" s="20">
        <f t="shared" si="3"/>
        <v>0</v>
      </c>
      <c r="H9" s="20">
        <v>2</v>
      </c>
      <c r="I9" s="3"/>
      <c r="J9" s="4"/>
      <c r="K9" s="3"/>
      <c r="L9" s="4"/>
      <c r="M9" s="12"/>
      <c r="N9" s="17"/>
      <c r="O9" s="16"/>
      <c r="P9" s="14">
        <f>G9*16*86.4</f>
        <v>0</v>
      </c>
      <c r="Q9" s="16"/>
      <c r="R9" s="17"/>
      <c r="S9" s="16"/>
      <c r="T9" s="17"/>
      <c r="U9" s="16"/>
      <c r="V9" s="17"/>
      <c r="W9" s="16"/>
      <c r="X9" s="17"/>
      <c r="Y9" s="16"/>
      <c r="Z9" s="17"/>
      <c r="AA9" s="16"/>
      <c r="AB9" s="14">
        <f>G9*16*86.4</f>
        <v>0</v>
      </c>
      <c r="AC9" s="12"/>
      <c r="AD9" s="13"/>
      <c r="AE9" s="12"/>
      <c r="AF9" s="18"/>
      <c r="AG9" s="19">
        <f t="shared" ref="AG9:AG15" si="5">F9*H9</f>
        <v>0</v>
      </c>
      <c r="AH9" s="58">
        <f t="shared" ref="AH9:AH16" si="6">I9+J9+K9+L9+M9+N9+O9+P9+Q9+R9+S9+T9+U9+V9+W9+X9+Y9+Z9+AA9+AB9+AC9+AD9+AE9+AF9</f>
        <v>0</v>
      </c>
    </row>
    <row r="10" spans="1:34" ht="34.5" customHeight="1" x14ac:dyDescent="0.25">
      <c r="A10" s="30">
        <f t="shared" si="4"/>
        <v>4</v>
      </c>
      <c r="B10" s="28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>
        <v>0</v>
      </c>
      <c r="G10" s="20">
        <f t="shared" si="3"/>
        <v>0</v>
      </c>
      <c r="H10" s="20">
        <v>2</v>
      </c>
      <c r="I10" s="3"/>
      <c r="J10" s="4"/>
      <c r="K10" s="3"/>
      <c r="L10" s="4"/>
      <c r="M10" s="12"/>
      <c r="N10" s="17"/>
      <c r="O10" s="16"/>
      <c r="P10" s="14">
        <f>G10*16*86.4</f>
        <v>0</v>
      </c>
      <c r="Q10" s="16"/>
      <c r="R10" s="14">
        <f>G10*16*86.4</f>
        <v>0</v>
      </c>
      <c r="S10" s="16"/>
      <c r="T10" s="17"/>
      <c r="U10" s="16"/>
      <c r="V10" s="17"/>
      <c r="W10" s="16"/>
      <c r="X10" s="17"/>
      <c r="Y10" s="16"/>
      <c r="Z10" s="17"/>
      <c r="AA10" s="16"/>
      <c r="AB10" s="17"/>
      <c r="AC10" s="12"/>
      <c r="AD10" s="13"/>
      <c r="AE10" s="12"/>
      <c r="AF10" s="18"/>
      <c r="AG10" s="19">
        <f t="shared" si="5"/>
        <v>0</v>
      </c>
      <c r="AH10" s="58">
        <f t="shared" si="6"/>
        <v>0</v>
      </c>
    </row>
    <row r="11" spans="1:34" ht="34.5" customHeight="1" x14ac:dyDescent="0.25">
      <c r="A11" s="30">
        <f t="shared" si="4"/>
        <v>5</v>
      </c>
      <c r="B11" s="28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0</v>
      </c>
      <c r="G11" s="20">
        <f t="shared" si="3"/>
        <v>0</v>
      </c>
      <c r="H11" s="20">
        <v>3</v>
      </c>
      <c r="I11" s="3"/>
      <c r="J11" s="4"/>
      <c r="K11" s="3"/>
      <c r="L11" s="4"/>
      <c r="M11" s="12"/>
      <c r="N11" s="17"/>
      <c r="O11" s="16"/>
      <c r="P11" s="17"/>
      <c r="Q11" s="16"/>
      <c r="R11" s="17"/>
      <c r="S11" s="15">
        <f>G11*15*86.4</f>
        <v>0</v>
      </c>
      <c r="T11" s="17"/>
      <c r="U11" s="15">
        <f>G11*15*86.4</f>
        <v>0</v>
      </c>
      <c r="V11" s="17"/>
      <c r="W11" s="15">
        <f>G11*15*86.4</f>
        <v>0</v>
      </c>
      <c r="X11" s="17"/>
      <c r="Y11" s="16"/>
      <c r="Z11" s="17"/>
      <c r="AA11" s="16"/>
      <c r="AB11" s="17"/>
      <c r="AC11" s="12"/>
      <c r="AD11" s="13"/>
      <c r="AE11" s="12"/>
      <c r="AF11" s="18"/>
      <c r="AG11" s="19">
        <f t="shared" si="5"/>
        <v>0</v>
      </c>
      <c r="AH11" s="58">
        <f t="shared" si="6"/>
        <v>0</v>
      </c>
    </row>
    <row r="12" spans="1:34" ht="34.5" customHeight="1" x14ac:dyDescent="0.25">
      <c r="A12" s="30">
        <f t="shared" si="4"/>
        <v>6</v>
      </c>
      <c r="B12" s="28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0</v>
      </c>
      <c r="G12" s="20">
        <f t="shared" si="3"/>
        <v>0</v>
      </c>
      <c r="H12" s="20">
        <v>5</v>
      </c>
      <c r="I12" s="3"/>
      <c r="J12" s="4"/>
      <c r="K12" s="3"/>
      <c r="L12" s="4"/>
      <c r="M12" s="12"/>
      <c r="N12" s="17"/>
      <c r="O12" s="15">
        <f>G12*15*86.4</f>
        <v>0</v>
      </c>
      <c r="P12" s="17"/>
      <c r="Q12" s="15">
        <f>G12*15*86.4</f>
        <v>0</v>
      </c>
      <c r="R12" s="17"/>
      <c r="S12" s="16"/>
      <c r="T12" s="14">
        <f>G12*16*86.4</f>
        <v>0</v>
      </c>
      <c r="U12" s="16"/>
      <c r="V12" s="14">
        <f>G12*16*86.4</f>
        <v>0</v>
      </c>
      <c r="W12" s="16"/>
      <c r="X12" s="14">
        <f>G12*16*86.4</f>
        <v>0</v>
      </c>
      <c r="Y12" s="16"/>
      <c r="Z12" s="17"/>
      <c r="AA12" s="16"/>
      <c r="AB12" s="17"/>
      <c r="AC12" s="12"/>
      <c r="AD12" s="13"/>
      <c r="AE12" s="12"/>
      <c r="AF12" s="18"/>
      <c r="AG12" s="19">
        <f t="shared" si="5"/>
        <v>0</v>
      </c>
      <c r="AH12" s="58">
        <f t="shared" si="6"/>
        <v>0</v>
      </c>
    </row>
    <row r="13" spans="1:34" ht="34.5" customHeight="1" x14ac:dyDescent="0.25">
      <c r="A13" s="30">
        <f t="shared" si="4"/>
        <v>7</v>
      </c>
      <c r="B13" s="28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>
        <v>0</v>
      </c>
      <c r="G13" s="20">
        <f t="shared" si="3"/>
        <v>0</v>
      </c>
      <c r="H13" s="20">
        <v>2</v>
      </c>
      <c r="I13" s="3"/>
      <c r="J13" s="4"/>
      <c r="K13" s="3"/>
      <c r="L13" s="4"/>
      <c r="M13" s="12"/>
      <c r="N13" s="17"/>
      <c r="O13" s="16"/>
      <c r="P13" s="17"/>
      <c r="Q13" s="16"/>
      <c r="R13" s="14">
        <f>G13*16*86.4</f>
        <v>0</v>
      </c>
      <c r="S13" s="16"/>
      <c r="T13" s="14">
        <f>G13*16*86.4</f>
        <v>0</v>
      </c>
      <c r="U13" s="16"/>
      <c r="V13" s="17"/>
      <c r="W13" s="16"/>
      <c r="X13" s="17"/>
      <c r="Y13" s="16"/>
      <c r="Z13" s="17"/>
      <c r="AA13" s="16"/>
      <c r="AB13" s="17"/>
      <c r="AC13" s="12"/>
      <c r="AD13" s="13"/>
      <c r="AE13" s="12"/>
      <c r="AF13" s="18"/>
      <c r="AG13" s="19">
        <f t="shared" si="5"/>
        <v>0</v>
      </c>
      <c r="AH13" s="58">
        <f t="shared" si="6"/>
        <v>0</v>
      </c>
    </row>
    <row r="14" spans="1:34" ht="34.5" customHeight="1" x14ac:dyDescent="0.25">
      <c r="A14" s="30">
        <f t="shared" si="4"/>
        <v>8</v>
      </c>
      <c r="B14" s="28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>
        <v>0</v>
      </c>
      <c r="G14" s="20">
        <f t="shared" si="3"/>
        <v>0</v>
      </c>
      <c r="H14" s="20">
        <v>3</v>
      </c>
      <c r="I14" s="3"/>
      <c r="J14" s="4"/>
      <c r="K14" s="3"/>
      <c r="L14" s="4"/>
      <c r="M14" s="12"/>
      <c r="N14" s="17"/>
      <c r="O14" s="15">
        <f>G14*15*86.4</f>
        <v>0</v>
      </c>
      <c r="P14" s="17"/>
      <c r="Q14" s="16"/>
      <c r="R14" s="17"/>
      <c r="S14" s="16"/>
      <c r="T14" s="17"/>
      <c r="U14" s="15">
        <f>G14*15*86.4</f>
        <v>0</v>
      </c>
      <c r="V14" s="17"/>
      <c r="W14" s="16"/>
      <c r="X14" s="14">
        <f>G14*16*86.4</f>
        <v>0</v>
      </c>
      <c r="Y14" s="16"/>
      <c r="Z14" s="17"/>
      <c r="AA14" s="16"/>
      <c r="AB14" s="17"/>
      <c r="AC14" s="12"/>
      <c r="AD14" s="13"/>
      <c r="AE14" s="12"/>
      <c r="AF14" s="18"/>
      <c r="AG14" s="19">
        <f t="shared" si="5"/>
        <v>0</v>
      </c>
      <c r="AH14" s="58">
        <f t="shared" si="6"/>
        <v>0</v>
      </c>
    </row>
    <row r="15" spans="1:34" ht="34.5" customHeight="1" x14ac:dyDescent="0.25">
      <c r="A15" s="30">
        <f t="shared" si="4"/>
        <v>9</v>
      </c>
      <c r="B15" s="28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0.42</v>
      </c>
      <c r="G15" s="20">
        <f t="shared" si="3"/>
        <v>0.45726851851851852</v>
      </c>
      <c r="H15" s="20">
        <v>5</v>
      </c>
      <c r="I15" s="3"/>
      <c r="J15" s="4"/>
      <c r="K15" s="3"/>
      <c r="L15" s="4"/>
      <c r="M15" s="12"/>
      <c r="N15" s="17"/>
      <c r="O15" s="16"/>
      <c r="P15" s="17"/>
      <c r="Q15" s="16"/>
      <c r="R15" s="14">
        <f>G15*16*86.4</f>
        <v>632.12800000000004</v>
      </c>
      <c r="S15" s="16"/>
      <c r="T15" s="14">
        <f>G15*16*86.4</f>
        <v>632.12800000000004</v>
      </c>
      <c r="U15" s="16"/>
      <c r="V15" s="14">
        <f>G15*16*86.4</f>
        <v>632.12800000000004</v>
      </c>
      <c r="W15" s="16"/>
      <c r="X15" s="14">
        <f>G15*16*86.4</f>
        <v>632.12800000000004</v>
      </c>
      <c r="Y15" s="15">
        <f>G15*15*86.4</f>
        <v>592.62</v>
      </c>
      <c r="Z15" s="17"/>
      <c r="AA15" s="16"/>
      <c r="AB15" s="17"/>
      <c r="AC15" s="12"/>
      <c r="AD15" s="13"/>
      <c r="AE15" s="12"/>
      <c r="AF15" s="18"/>
      <c r="AG15" s="19">
        <f t="shared" si="5"/>
        <v>2.1</v>
      </c>
      <c r="AH15" s="58">
        <f t="shared" si="6"/>
        <v>3121.1320000000001</v>
      </c>
    </row>
    <row r="16" spans="1:34" ht="34.5" customHeight="1" thickBot="1" x14ac:dyDescent="0.3">
      <c r="A16" s="30">
        <f t="shared" si="4"/>
        <v>10</v>
      </c>
      <c r="B16" s="29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>
        <v>0</v>
      </c>
      <c r="G16" s="47">
        <f t="shared" si="3"/>
        <v>0</v>
      </c>
      <c r="H16" s="47">
        <v>3</v>
      </c>
      <c r="I16" s="48"/>
      <c r="J16" s="49"/>
      <c r="K16" s="48"/>
      <c r="L16" s="49"/>
      <c r="M16" s="53"/>
      <c r="N16" s="51"/>
      <c r="O16" s="50"/>
      <c r="P16" s="51"/>
      <c r="Q16" s="50"/>
      <c r="R16" s="51"/>
      <c r="S16" s="52">
        <f>G16*15*86.4</f>
        <v>0</v>
      </c>
      <c r="T16" s="51"/>
      <c r="U16" s="15">
        <f>G16*15*86.4</f>
        <v>0</v>
      </c>
      <c r="V16" s="51"/>
      <c r="W16" s="52">
        <f>G16*15*86.4</f>
        <v>0</v>
      </c>
      <c r="X16" s="51"/>
      <c r="Y16" s="50"/>
      <c r="Z16" s="51"/>
      <c r="AA16" s="50"/>
      <c r="AB16" s="51"/>
      <c r="AC16" s="53"/>
      <c r="AD16" s="54"/>
      <c r="AE16" s="53"/>
      <c r="AF16" s="55"/>
      <c r="AG16" s="63">
        <f>F16*H16</f>
        <v>0</v>
      </c>
      <c r="AH16" s="59">
        <f t="shared" si="6"/>
        <v>0</v>
      </c>
    </row>
    <row r="17" spans="1:34" ht="34.5" customHeight="1" x14ac:dyDescent="0.25">
      <c r="A17" s="30">
        <f t="shared" si="4"/>
        <v>11</v>
      </c>
      <c r="B17" s="89" t="s">
        <v>30</v>
      </c>
      <c r="C17" s="45"/>
      <c r="D17" s="45"/>
      <c r="E17" s="45"/>
      <c r="F17" s="45"/>
      <c r="G17" s="46"/>
      <c r="H17" s="46"/>
      <c r="I17" s="61">
        <f>I7+I8+I9+I10+I11+I12+I13+I14+I15+I16</f>
        <v>0</v>
      </c>
      <c r="J17" s="60">
        <f>J7+J8+J9+J10+J11+J12+J13+J14+J15+J16</f>
        <v>0</v>
      </c>
      <c r="K17" s="61">
        <f>K7+K8+K9+K10+K11+K12+K13+K14+K15+K16</f>
        <v>0</v>
      </c>
      <c r="L17" s="60">
        <f>L7+L8+L9+L10+L11+L12+L13+L14+L15+L16</f>
        <v>0</v>
      </c>
      <c r="M17" s="61">
        <f t="shared" ref="M17:AF17" si="7">M7+M8+M9+M10+M11+M12+M13+M14+M15+M16</f>
        <v>0</v>
      </c>
      <c r="N17" s="60">
        <f t="shared" si="7"/>
        <v>0</v>
      </c>
      <c r="O17" s="61">
        <f t="shared" si="7"/>
        <v>0</v>
      </c>
      <c r="P17" s="60">
        <f t="shared" si="7"/>
        <v>0</v>
      </c>
      <c r="Q17" s="61">
        <f t="shared" si="7"/>
        <v>0</v>
      </c>
      <c r="R17" s="60">
        <f t="shared" si="7"/>
        <v>632.12800000000004</v>
      </c>
      <c r="S17" s="61">
        <f t="shared" si="7"/>
        <v>0</v>
      </c>
      <c r="T17" s="60">
        <f t="shared" si="7"/>
        <v>632.12800000000004</v>
      </c>
      <c r="U17" s="61">
        <f t="shared" si="7"/>
        <v>0</v>
      </c>
      <c r="V17" s="60">
        <f t="shared" si="7"/>
        <v>632.12800000000004</v>
      </c>
      <c r="W17" s="61">
        <f t="shared" si="7"/>
        <v>0</v>
      </c>
      <c r="X17" s="60">
        <f t="shared" si="7"/>
        <v>632.12800000000004</v>
      </c>
      <c r="Y17" s="61">
        <f t="shared" si="7"/>
        <v>592.62</v>
      </c>
      <c r="Z17" s="60">
        <f t="shared" si="7"/>
        <v>0</v>
      </c>
      <c r="AA17" s="61">
        <f t="shared" si="7"/>
        <v>0</v>
      </c>
      <c r="AB17" s="60">
        <f t="shared" si="7"/>
        <v>0</v>
      </c>
      <c r="AC17" s="61">
        <f t="shared" si="7"/>
        <v>0</v>
      </c>
      <c r="AD17" s="60">
        <f t="shared" si="7"/>
        <v>0</v>
      </c>
      <c r="AE17" s="61">
        <f t="shared" si="7"/>
        <v>0</v>
      </c>
      <c r="AF17" s="60">
        <f t="shared" si="7"/>
        <v>0</v>
      </c>
      <c r="AG17" s="61">
        <f>AG7+AG8+AG9+AG10+AG11+AG12+AG13+AG14+AG15+AG16</f>
        <v>2.1</v>
      </c>
      <c r="AH17" s="60">
        <f>I17+J17+K17+L17+M17+N17+O17+P17+Q17+R17+S17+T17+U17+V17+W17+X17+Y17+Z17+AA17+AB17+AC17+AD17+AE17+AF17</f>
        <v>3121.1320000000001</v>
      </c>
    </row>
    <row r="18" spans="1:34" ht="34.5" customHeight="1" x14ac:dyDescent="0.25">
      <c r="A18" s="30">
        <f t="shared" si="4"/>
        <v>12</v>
      </c>
      <c r="B18" s="28" t="s">
        <v>31</v>
      </c>
      <c r="C18" s="22"/>
      <c r="D18" s="22"/>
      <c r="E18" s="22"/>
      <c r="F18" s="22"/>
      <c r="G18" s="22"/>
      <c r="H18" s="22"/>
      <c r="I18" s="9">
        <v>0.9</v>
      </c>
      <c r="J18" s="10">
        <f>I18</f>
        <v>0.9</v>
      </c>
      <c r="K18" s="9">
        <v>0.9</v>
      </c>
      <c r="L18" s="10">
        <f t="shared" ref="L18:L21" si="8">K18</f>
        <v>0.9</v>
      </c>
      <c r="M18" s="9">
        <v>0.9</v>
      </c>
      <c r="N18" s="10">
        <f t="shared" ref="N18:N21" si="9">M18</f>
        <v>0.9</v>
      </c>
      <c r="O18" s="9">
        <v>0.9</v>
      </c>
      <c r="P18" s="10">
        <f t="shared" ref="P18:P21" si="10">O18</f>
        <v>0.9</v>
      </c>
      <c r="Q18" s="9">
        <v>0.9</v>
      </c>
      <c r="R18" s="10">
        <f t="shared" ref="R18:R21" si="11">Q18</f>
        <v>0.9</v>
      </c>
      <c r="S18" s="9">
        <v>0.9</v>
      </c>
      <c r="T18" s="10">
        <f t="shared" ref="T18:T21" si="12">S18</f>
        <v>0.9</v>
      </c>
      <c r="U18" s="9">
        <v>0.9</v>
      </c>
      <c r="V18" s="10">
        <f t="shared" ref="V18:V21" si="13">U18</f>
        <v>0.9</v>
      </c>
      <c r="W18" s="9">
        <v>0.9</v>
      </c>
      <c r="X18" s="10">
        <f t="shared" ref="X18:X21" si="14">W18</f>
        <v>0.9</v>
      </c>
      <c r="Y18" s="9">
        <v>0.9</v>
      </c>
      <c r="Z18" s="10">
        <f t="shared" ref="Z18:Z21" si="15">Y18</f>
        <v>0.9</v>
      </c>
      <c r="AA18" s="9">
        <v>0.9</v>
      </c>
      <c r="AB18" s="10">
        <f t="shared" ref="AB18:AB21" si="16">AA18</f>
        <v>0.9</v>
      </c>
      <c r="AC18" s="9">
        <v>0.9</v>
      </c>
      <c r="AD18" s="10">
        <f t="shared" ref="AD18:AD21" si="17">AC18</f>
        <v>0.9</v>
      </c>
      <c r="AE18" s="9">
        <v>0.9</v>
      </c>
      <c r="AF18" s="10">
        <f t="shared" ref="AF18:AF21" si="18">AE18</f>
        <v>0.9</v>
      </c>
      <c r="AG18" s="7"/>
      <c r="AH18" s="8"/>
    </row>
    <row r="19" spans="1:34" ht="34.5" customHeight="1" x14ac:dyDescent="0.25">
      <c r="A19" s="30">
        <f t="shared" si="4"/>
        <v>13</v>
      </c>
      <c r="B19" s="28" t="s">
        <v>32</v>
      </c>
      <c r="C19" s="21"/>
      <c r="D19" s="21"/>
      <c r="E19" s="21"/>
      <c r="F19" s="21"/>
      <c r="G19" s="24"/>
      <c r="H19" s="24"/>
      <c r="I19" s="64">
        <v>0.9</v>
      </c>
      <c r="J19" s="65">
        <f>I19</f>
        <v>0.9</v>
      </c>
      <c r="K19" s="64">
        <v>0.9</v>
      </c>
      <c r="L19" s="65">
        <f t="shared" si="8"/>
        <v>0.9</v>
      </c>
      <c r="M19" s="64">
        <v>0.9</v>
      </c>
      <c r="N19" s="65">
        <f t="shared" si="9"/>
        <v>0.9</v>
      </c>
      <c r="O19" s="64">
        <v>0.9</v>
      </c>
      <c r="P19" s="65">
        <f t="shared" si="10"/>
        <v>0.9</v>
      </c>
      <c r="Q19" s="64">
        <v>0.9</v>
      </c>
      <c r="R19" s="65">
        <f t="shared" si="11"/>
        <v>0.9</v>
      </c>
      <c r="S19" s="64">
        <v>0.9</v>
      </c>
      <c r="T19" s="65">
        <f t="shared" si="12"/>
        <v>0.9</v>
      </c>
      <c r="U19" s="64">
        <v>0.9</v>
      </c>
      <c r="V19" s="65">
        <f t="shared" si="13"/>
        <v>0.9</v>
      </c>
      <c r="W19" s="64">
        <v>0.9</v>
      </c>
      <c r="X19" s="65">
        <f t="shared" si="14"/>
        <v>0.9</v>
      </c>
      <c r="Y19" s="64">
        <v>0.9</v>
      </c>
      <c r="Z19" s="65">
        <f t="shared" si="15"/>
        <v>0.9</v>
      </c>
      <c r="AA19" s="64">
        <v>0.9</v>
      </c>
      <c r="AB19" s="65">
        <f t="shared" si="16"/>
        <v>0.9</v>
      </c>
      <c r="AC19" s="64">
        <v>0.9</v>
      </c>
      <c r="AD19" s="65">
        <f t="shared" si="17"/>
        <v>0.9</v>
      </c>
      <c r="AE19" s="64">
        <v>0.9</v>
      </c>
      <c r="AF19" s="65">
        <f t="shared" si="18"/>
        <v>0.9</v>
      </c>
      <c r="AG19" s="7"/>
      <c r="AH19" s="8"/>
    </row>
    <row r="20" spans="1:34" ht="34.5" customHeight="1" x14ac:dyDescent="0.25">
      <c r="A20" s="30">
        <f t="shared" si="4"/>
        <v>14</v>
      </c>
      <c r="B20" s="28" t="s">
        <v>33</v>
      </c>
      <c r="C20" s="22"/>
      <c r="D20" s="22"/>
      <c r="E20" s="22"/>
      <c r="F20" s="22"/>
      <c r="G20" s="22"/>
      <c r="H20" s="22"/>
      <c r="I20" s="7">
        <v>0.85</v>
      </c>
      <c r="J20" s="8">
        <f>I20</f>
        <v>0.85</v>
      </c>
      <c r="K20" s="7">
        <v>0.85</v>
      </c>
      <c r="L20" s="8">
        <f t="shared" si="8"/>
        <v>0.85</v>
      </c>
      <c r="M20" s="7">
        <v>0.85</v>
      </c>
      <c r="N20" s="8">
        <f t="shared" si="9"/>
        <v>0.85</v>
      </c>
      <c r="O20" s="7">
        <v>0.85</v>
      </c>
      <c r="P20" s="8">
        <f t="shared" si="10"/>
        <v>0.85</v>
      </c>
      <c r="Q20" s="7">
        <v>0.85</v>
      </c>
      <c r="R20" s="8">
        <f t="shared" si="11"/>
        <v>0.85</v>
      </c>
      <c r="S20" s="7">
        <v>0.85</v>
      </c>
      <c r="T20" s="8">
        <f t="shared" si="12"/>
        <v>0.85</v>
      </c>
      <c r="U20" s="7">
        <v>0.85</v>
      </c>
      <c r="V20" s="8">
        <f t="shared" si="13"/>
        <v>0.85</v>
      </c>
      <c r="W20" s="7">
        <v>0.85</v>
      </c>
      <c r="X20" s="8">
        <f t="shared" si="14"/>
        <v>0.85</v>
      </c>
      <c r="Y20" s="7">
        <v>0.85</v>
      </c>
      <c r="Z20" s="8">
        <f t="shared" si="15"/>
        <v>0.85</v>
      </c>
      <c r="AA20" s="7">
        <v>0.85</v>
      </c>
      <c r="AB20" s="8">
        <f t="shared" si="16"/>
        <v>0.85</v>
      </c>
      <c r="AC20" s="7">
        <v>0.85</v>
      </c>
      <c r="AD20" s="8">
        <f t="shared" si="17"/>
        <v>0.85</v>
      </c>
      <c r="AE20" s="7">
        <v>0.85</v>
      </c>
      <c r="AF20" s="8">
        <f t="shared" si="18"/>
        <v>0.85</v>
      </c>
      <c r="AG20" s="7"/>
      <c r="AH20" s="8"/>
    </row>
    <row r="21" spans="1:34" ht="34.5" customHeight="1" x14ac:dyDescent="0.25">
      <c r="A21" s="30">
        <f t="shared" si="4"/>
        <v>15</v>
      </c>
      <c r="B21" s="28" t="s">
        <v>34</v>
      </c>
      <c r="C21" s="22"/>
      <c r="D21" s="22"/>
      <c r="E21" s="22"/>
      <c r="F21" s="22"/>
      <c r="G21" s="22"/>
      <c r="H21" s="22"/>
      <c r="I21" s="7">
        <v>0.83</v>
      </c>
      <c r="J21" s="8">
        <f>I21</f>
        <v>0.83</v>
      </c>
      <c r="K21" s="7">
        <v>0.83</v>
      </c>
      <c r="L21" s="8">
        <f t="shared" si="8"/>
        <v>0.83</v>
      </c>
      <c r="M21" s="7">
        <v>0.83</v>
      </c>
      <c r="N21" s="8">
        <f t="shared" si="9"/>
        <v>0.83</v>
      </c>
      <c r="O21" s="7">
        <v>0.83</v>
      </c>
      <c r="P21" s="8">
        <f t="shared" si="10"/>
        <v>0.83</v>
      </c>
      <c r="Q21" s="7">
        <v>0.83</v>
      </c>
      <c r="R21" s="8">
        <f t="shared" si="11"/>
        <v>0.83</v>
      </c>
      <c r="S21" s="7">
        <v>0.83</v>
      </c>
      <c r="T21" s="8">
        <f t="shared" si="12"/>
        <v>0.83</v>
      </c>
      <c r="U21" s="7">
        <v>0.83</v>
      </c>
      <c r="V21" s="8">
        <f t="shared" si="13"/>
        <v>0.83</v>
      </c>
      <c r="W21" s="7">
        <v>0.83</v>
      </c>
      <c r="X21" s="8">
        <f t="shared" si="14"/>
        <v>0.83</v>
      </c>
      <c r="Y21" s="7">
        <v>0.83</v>
      </c>
      <c r="Z21" s="8">
        <f t="shared" si="15"/>
        <v>0.83</v>
      </c>
      <c r="AA21" s="7">
        <v>0.83</v>
      </c>
      <c r="AB21" s="8">
        <f t="shared" si="16"/>
        <v>0.83</v>
      </c>
      <c r="AC21" s="7">
        <v>0.83</v>
      </c>
      <c r="AD21" s="8">
        <f t="shared" si="17"/>
        <v>0.83</v>
      </c>
      <c r="AE21" s="7">
        <v>0.83</v>
      </c>
      <c r="AF21" s="8">
        <f t="shared" si="18"/>
        <v>0.83</v>
      </c>
      <c r="AG21" s="7"/>
      <c r="AH21" s="8"/>
    </row>
    <row r="22" spans="1:34" ht="34.5" customHeight="1" x14ac:dyDescent="0.25">
      <c r="A22" s="30">
        <f t="shared" si="4"/>
        <v>16</v>
      </c>
      <c r="B22" s="28" t="s">
        <v>35</v>
      </c>
      <c r="C22" s="22"/>
      <c r="D22" s="22"/>
      <c r="E22" s="22"/>
      <c r="F22" s="22"/>
      <c r="G22" s="22"/>
      <c r="H22" s="22"/>
      <c r="I22" s="7">
        <f>I18*I19*I20*I21</f>
        <v>0.57145499999999994</v>
      </c>
      <c r="J22" s="8">
        <f>J18*J19*J20*J21</f>
        <v>0.57145499999999994</v>
      </c>
      <c r="K22" s="7">
        <f t="shared" ref="K22:AF22" si="19">K18*K19*K20*K21</f>
        <v>0.57145499999999994</v>
      </c>
      <c r="L22" s="8">
        <f t="shared" si="19"/>
        <v>0.57145499999999994</v>
      </c>
      <c r="M22" s="7">
        <f t="shared" si="19"/>
        <v>0.57145499999999994</v>
      </c>
      <c r="N22" s="8">
        <f t="shared" si="19"/>
        <v>0.57145499999999994</v>
      </c>
      <c r="O22" s="7">
        <f>O18*O19*O20*O21</f>
        <v>0.57145499999999994</v>
      </c>
      <c r="P22" s="8">
        <f t="shared" si="19"/>
        <v>0.57145499999999994</v>
      </c>
      <c r="Q22" s="7">
        <f t="shared" si="19"/>
        <v>0.57145499999999994</v>
      </c>
      <c r="R22" s="8">
        <f t="shared" si="19"/>
        <v>0.57145499999999994</v>
      </c>
      <c r="S22" s="7">
        <f t="shared" si="19"/>
        <v>0.57145499999999994</v>
      </c>
      <c r="T22" s="8">
        <f t="shared" si="19"/>
        <v>0.57145499999999994</v>
      </c>
      <c r="U22" s="7">
        <f t="shared" si="19"/>
        <v>0.57145499999999994</v>
      </c>
      <c r="V22" s="8">
        <f t="shared" si="19"/>
        <v>0.57145499999999994</v>
      </c>
      <c r="W22" s="7">
        <f t="shared" si="19"/>
        <v>0.57145499999999994</v>
      </c>
      <c r="X22" s="8">
        <f t="shared" si="19"/>
        <v>0.57145499999999994</v>
      </c>
      <c r="Y22" s="7">
        <f t="shared" si="19"/>
        <v>0.57145499999999994</v>
      </c>
      <c r="Z22" s="8">
        <f t="shared" si="19"/>
        <v>0.57145499999999994</v>
      </c>
      <c r="AA22" s="7">
        <f t="shared" si="19"/>
        <v>0.57145499999999994</v>
      </c>
      <c r="AB22" s="8">
        <f t="shared" si="19"/>
        <v>0.57145499999999994</v>
      </c>
      <c r="AC22" s="7">
        <f t="shared" si="19"/>
        <v>0.57145499999999994</v>
      </c>
      <c r="AD22" s="8">
        <f t="shared" si="19"/>
        <v>0.57145499999999994</v>
      </c>
      <c r="AE22" s="7">
        <f t="shared" si="19"/>
        <v>0.57145499999999994</v>
      </c>
      <c r="AF22" s="8">
        <f t="shared" si="19"/>
        <v>0.57145499999999994</v>
      </c>
      <c r="AG22" s="7"/>
      <c r="AH22" s="8"/>
    </row>
    <row r="23" spans="1:34" ht="34.5" customHeight="1" x14ac:dyDescent="0.25">
      <c r="A23" s="30">
        <f t="shared" si="4"/>
        <v>17</v>
      </c>
      <c r="B23" s="28" t="s">
        <v>36</v>
      </c>
      <c r="C23" s="22"/>
      <c r="D23" s="22"/>
      <c r="E23" s="22"/>
      <c r="F23" s="22"/>
      <c r="G23" s="22"/>
      <c r="H23" s="22"/>
      <c r="I23" s="5">
        <f>I17/I22</f>
        <v>0</v>
      </c>
      <c r="J23" s="6">
        <f>J17/J22</f>
        <v>0</v>
      </c>
      <c r="K23" s="5">
        <f t="shared" ref="K23:AE23" si="20">K17/K22</f>
        <v>0</v>
      </c>
      <c r="L23" s="6">
        <f t="shared" si="20"/>
        <v>0</v>
      </c>
      <c r="M23" s="5">
        <f t="shared" si="20"/>
        <v>0</v>
      </c>
      <c r="N23" s="6">
        <f t="shared" si="20"/>
        <v>0</v>
      </c>
      <c r="O23" s="5">
        <f>O17/O22</f>
        <v>0</v>
      </c>
      <c r="P23" s="6">
        <f t="shared" si="20"/>
        <v>0</v>
      </c>
      <c r="Q23" s="5">
        <f t="shared" si="20"/>
        <v>0</v>
      </c>
      <c r="R23" s="6">
        <f t="shared" si="20"/>
        <v>1106.172839506173</v>
      </c>
      <c r="S23" s="5">
        <f t="shared" si="20"/>
        <v>0</v>
      </c>
      <c r="T23" s="6">
        <f t="shared" si="20"/>
        <v>1106.172839506173</v>
      </c>
      <c r="U23" s="5">
        <f t="shared" si="20"/>
        <v>0</v>
      </c>
      <c r="V23" s="6">
        <f t="shared" si="20"/>
        <v>1106.172839506173</v>
      </c>
      <c r="W23" s="5">
        <f t="shared" si="20"/>
        <v>0</v>
      </c>
      <c r="X23" s="6">
        <f t="shared" si="20"/>
        <v>1106.172839506173</v>
      </c>
      <c r="Y23" s="5">
        <f t="shared" si="20"/>
        <v>1037.0370370370372</v>
      </c>
      <c r="Z23" s="6">
        <f t="shared" si="20"/>
        <v>0</v>
      </c>
      <c r="AA23" s="5">
        <f t="shared" si="20"/>
        <v>0</v>
      </c>
      <c r="AB23" s="6">
        <f t="shared" si="20"/>
        <v>0</v>
      </c>
      <c r="AC23" s="5">
        <f t="shared" si="20"/>
        <v>0</v>
      </c>
      <c r="AD23" s="6">
        <f t="shared" si="20"/>
        <v>0</v>
      </c>
      <c r="AE23" s="5">
        <f t="shared" si="20"/>
        <v>0</v>
      </c>
      <c r="AF23" s="6">
        <f>AF17/AF22</f>
        <v>0</v>
      </c>
      <c r="AG23" s="5"/>
      <c r="AH23" s="6">
        <f>I23+J23+K23+L23+M23+N23+O23+P23+Q23+R23+S23+T23+U23+V23+W23+X23+Y23+Z23+AA23+AB23+AC23+AD23+AE23+AF23</f>
        <v>5461.7283950617293</v>
      </c>
    </row>
    <row r="24" spans="1:34" ht="34.5" customHeight="1" thickBot="1" x14ac:dyDescent="0.3">
      <c r="A24" s="30">
        <f t="shared" si="4"/>
        <v>18</v>
      </c>
      <c r="B24" s="29" t="s">
        <v>37</v>
      </c>
      <c r="C24" s="23"/>
      <c r="D24" s="23"/>
      <c r="E24" s="23"/>
      <c r="F24" s="23"/>
      <c r="G24" s="23"/>
      <c r="H24" s="23"/>
      <c r="I24" s="66">
        <f>I23/(15*86400)</f>
        <v>0</v>
      </c>
      <c r="J24" s="43">
        <f>J23/(15*86400)</f>
        <v>0</v>
      </c>
      <c r="K24" s="66">
        <f t="shared" ref="K24:AF24" si="21">K23/(15*86400)</f>
        <v>0</v>
      </c>
      <c r="L24" s="43">
        <f t="shared" si="21"/>
        <v>0</v>
      </c>
      <c r="M24" s="66">
        <f t="shared" si="21"/>
        <v>0</v>
      </c>
      <c r="N24" s="43">
        <f t="shared" si="21"/>
        <v>0</v>
      </c>
      <c r="O24" s="66">
        <f t="shared" si="21"/>
        <v>0</v>
      </c>
      <c r="P24" s="43">
        <f t="shared" si="21"/>
        <v>0</v>
      </c>
      <c r="Q24" s="66">
        <f t="shared" si="21"/>
        <v>0</v>
      </c>
      <c r="R24" s="43">
        <f t="shared" si="21"/>
        <v>8.5352842554488654E-4</v>
      </c>
      <c r="S24" s="66">
        <f t="shared" si="21"/>
        <v>0</v>
      </c>
      <c r="T24" s="43">
        <f t="shared" si="21"/>
        <v>8.5352842554488654E-4</v>
      </c>
      <c r="U24" s="66">
        <f t="shared" si="21"/>
        <v>0</v>
      </c>
      <c r="V24" s="43">
        <f t="shared" si="21"/>
        <v>8.5352842554488654E-4</v>
      </c>
      <c r="W24" s="66">
        <f t="shared" si="21"/>
        <v>0</v>
      </c>
      <c r="X24" s="43">
        <f t="shared" si="21"/>
        <v>8.5352842554488654E-4</v>
      </c>
      <c r="Y24" s="66">
        <f t="shared" si="21"/>
        <v>8.0018289894833112E-4</v>
      </c>
      <c r="Z24" s="43">
        <f t="shared" si="21"/>
        <v>0</v>
      </c>
      <c r="AA24" s="66">
        <f t="shared" si="21"/>
        <v>0</v>
      </c>
      <c r="AB24" s="43">
        <f t="shared" si="21"/>
        <v>0</v>
      </c>
      <c r="AC24" s="66">
        <f t="shared" si="21"/>
        <v>0</v>
      </c>
      <c r="AD24" s="43">
        <f t="shared" si="21"/>
        <v>0</v>
      </c>
      <c r="AE24" s="66">
        <f t="shared" si="21"/>
        <v>0</v>
      </c>
      <c r="AF24" s="43">
        <f t="shared" si="21"/>
        <v>0</v>
      </c>
      <c r="AG24" s="66"/>
      <c r="AH24" s="43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ტბისი-კუმისი</vt:lpstr>
      <vt:lpstr>ჯანდარა</vt:lpstr>
      <vt:lpstr>ავრანლო-გუმბათი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Tamaz Kereselidze</dc:creator>
  <cp:lastModifiedBy>Tamaz Kereselidze</cp:lastModifiedBy>
  <cp:lastPrinted>2024-10-01T09:24:37Z</cp:lastPrinted>
  <dcterms:created xsi:type="dcterms:W3CDTF">2015-06-05T18:17:20Z</dcterms:created>
  <dcterms:modified xsi:type="dcterms:W3CDTF">2024-10-28T05:07:30Z</dcterms:modified>
</cp:coreProperties>
</file>