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კახეთი\"/>
    </mc:Choice>
  </mc:AlternateContent>
  <xr:revisionPtr revIDLastSave="0" documentId="13_ncr:1_{F4708EE2-DFEF-4421-802B-06492B8C31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ქვემო სამგირი" sheetId="24" r:id="rId1"/>
    <sheet name="ხაშმი " sheetId="25" r:id="rId2"/>
    <sheet name="პატარძეული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25" l="1"/>
  <c r="AC22" i="25"/>
  <c r="AA22" i="25"/>
  <c r="Y22" i="25"/>
  <c r="W22" i="25"/>
  <c r="U22" i="25"/>
  <c r="S22" i="25"/>
  <c r="Q22" i="25"/>
  <c r="O22" i="25"/>
  <c r="M22" i="25"/>
  <c r="K22" i="25"/>
  <c r="I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D19" i="25"/>
  <c r="AB19" i="25"/>
  <c r="Z19" i="25"/>
  <c r="X19" i="25"/>
  <c r="V19" i="25"/>
  <c r="T19" i="25"/>
  <c r="R19" i="25"/>
  <c r="P19" i="25"/>
  <c r="N19" i="25"/>
  <c r="L19" i="25"/>
  <c r="J19" i="25"/>
  <c r="AF18" i="25"/>
  <c r="AD18" i="25"/>
  <c r="AD22" i="25" s="1"/>
  <c r="AB18" i="25"/>
  <c r="Z18" i="25"/>
  <c r="Z22" i="25" s="1"/>
  <c r="X18" i="25"/>
  <c r="X22" i="25" s="1"/>
  <c r="V18" i="25"/>
  <c r="V22" i="25" s="1"/>
  <c r="T18" i="25"/>
  <c r="R18" i="25"/>
  <c r="R22" i="25" s="1"/>
  <c r="P18" i="25"/>
  <c r="P22" i="25" s="1"/>
  <c r="N18" i="25"/>
  <c r="N22" i="25" s="1"/>
  <c r="L18" i="25"/>
  <c r="J18" i="25"/>
  <c r="J22" i="25" s="1"/>
  <c r="AF17" i="25"/>
  <c r="AE17" i="25"/>
  <c r="AD17" i="25"/>
  <c r="AC17" i="25"/>
  <c r="AB17" i="25"/>
  <c r="AA17" i="25"/>
  <c r="Y17" i="25"/>
  <c r="O17" i="25"/>
  <c r="M17" i="25"/>
  <c r="L17" i="25"/>
  <c r="K17" i="25"/>
  <c r="K23" i="25" s="1"/>
  <c r="K24" i="25" s="1"/>
  <c r="J17" i="25"/>
  <c r="J23" i="25" s="1"/>
  <c r="J24" i="25" s="1"/>
  <c r="I17" i="25"/>
  <c r="AG16" i="25"/>
  <c r="D16" i="25"/>
  <c r="E16" i="25" s="1"/>
  <c r="G16" i="25" s="1"/>
  <c r="AG15" i="25"/>
  <c r="T15" i="25"/>
  <c r="D15" i="25"/>
  <c r="E15" i="25" s="1"/>
  <c r="G15" i="25" s="1"/>
  <c r="AG14" i="25"/>
  <c r="D14" i="25"/>
  <c r="E14" i="25" s="1"/>
  <c r="G14" i="25" s="1"/>
  <c r="AG13" i="25"/>
  <c r="T13" i="25"/>
  <c r="R13" i="25"/>
  <c r="D13" i="25"/>
  <c r="E13" i="25" s="1"/>
  <c r="AG12" i="25"/>
  <c r="D12" i="25"/>
  <c r="E12" i="25" s="1"/>
  <c r="G12" i="25" s="1"/>
  <c r="R12" i="25" s="1"/>
  <c r="AG11" i="25"/>
  <c r="D11" i="25"/>
  <c r="E11" i="25" s="1"/>
  <c r="G11" i="25" s="1"/>
  <c r="AG10" i="25"/>
  <c r="D10" i="25"/>
  <c r="E10" i="25" s="1"/>
  <c r="G10" i="25" s="1"/>
  <c r="N10" i="25" s="1"/>
  <c r="AG9" i="25"/>
  <c r="D9" i="25"/>
  <c r="E9" i="25" s="1"/>
  <c r="G9" i="25" s="1"/>
  <c r="P9" i="25" s="1"/>
  <c r="AG8" i="25"/>
  <c r="D8" i="25"/>
  <c r="E8" i="25" s="1"/>
  <c r="G8" i="25" s="1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G7" i="25"/>
  <c r="D7" i="25"/>
  <c r="E7" i="25" s="1"/>
  <c r="G7" i="25" s="1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AE22" i="24"/>
  <c r="AC22" i="24"/>
  <c r="AA22" i="24"/>
  <c r="Y22" i="24"/>
  <c r="W22" i="24"/>
  <c r="U22" i="24"/>
  <c r="S22" i="24"/>
  <c r="Q22" i="24"/>
  <c r="O22" i="24"/>
  <c r="M22" i="24"/>
  <c r="K22" i="24"/>
  <c r="I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AF18" i="24"/>
  <c r="AF22" i="24" s="1"/>
  <c r="AD18" i="24"/>
  <c r="AB18" i="24"/>
  <c r="Z18" i="24"/>
  <c r="X18" i="24"/>
  <c r="X22" i="24" s="1"/>
  <c r="V18" i="24"/>
  <c r="T18" i="24"/>
  <c r="R18" i="24"/>
  <c r="P18" i="24"/>
  <c r="P22" i="24" s="1"/>
  <c r="N18" i="24"/>
  <c r="L18" i="24"/>
  <c r="J18" i="24"/>
  <c r="AF17" i="24"/>
  <c r="AF23" i="24" s="1"/>
  <c r="AF24" i="24" s="1"/>
  <c r="AE17" i="24"/>
  <c r="AD17" i="24"/>
  <c r="AC17" i="24"/>
  <c r="AB17" i="24"/>
  <c r="AA17" i="24"/>
  <c r="Y17" i="24"/>
  <c r="O17" i="24"/>
  <c r="M17" i="24"/>
  <c r="L17" i="24"/>
  <c r="K17" i="24"/>
  <c r="K23" i="24" s="1"/>
  <c r="K24" i="24" s="1"/>
  <c r="J17" i="24"/>
  <c r="I17" i="24"/>
  <c r="AG16" i="24"/>
  <c r="D16" i="24"/>
  <c r="E16" i="24" s="1"/>
  <c r="G16" i="24" s="1"/>
  <c r="AG15" i="24"/>
  <c r="T15" i="24"/>
  <c r="D15" i="24"/>
  <c r="E15" i="24" s="1"/>
  <c r="G15" i="24" s="1"/>
  <c r="V15" i="24" s="1"/>
  <c r="AG14" i="24"/>
  <c r="D14" i="24"/>
  <c r="E14" i="24" s="1"/>
  <c r="G14" i="24" s="1"/>
  <c r="V14" i="24" s="1"/>
  <c r="AG13" i="24"/>
  <c r="T13" i="24"/>
  <c r="R13" i="24"/>
  <c r="D13" i="24"/>
  <c r="E13" i="24" s="1"/>
  <c r="AG12" i="24"/>
  <c r="D12" i="24"/>
  <c r="E12" i="24" s="1"/>
  <c r="G12" i="24" s="1"/>
  <c r="X12" i="24" s="1"/>
  <c r="AG11" i="24"/>
  <c r="D11" i="24"/>
  <c r="E11" i="24" s="1"/>
  <c r="G11" i="24" s="1"/>
  <c r="AG10" i="24"/>
  <c r="D10" i="24"/>
  <c r="E10" i="24" s="1"/>
  <c r="G10" i="24" s="1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AE22" i="7"/>
  <c r="AC22" i="7"/>
  <c r="AA22" i="7"/>
  <c r="Y22" i="7"/>
  <c r="W22" i="7"/>
  <c r="U22" i="7"/>
  <c r="S22" i="7"/>
  <c r="Q22" i="7"/>
  <c r="O22" i="7"/>
  <c r="M22" i="7"/>
  <c r="K22" i="7"/>
  <c r="I22" i="7"/>
  <c r="AF21" i="7"/>
  <c r="AD21" i="7"/>
  <c r="AB21" i="7"/>
  <c r="Z21" i="7"/>
  <c r="X21" i="7"/>
  <c r="V21" i="7"/>
  <c r="T21" i="7"/>
  <c r="R21" i="7"/>
  <c r="P21" i="7"/>
  <c r="N21" i="7"/>
  <c r="L21" i="7"/>
  <c r="J21" i="7"/>
  <c r="AF20" i="7"/>
  <c r="AD20" i="7"/>
  <c r="AB20" i="7"/>
  <c r="Z20" i="7"/>
  <c r="X20" i="7"/>
  <c r="V20" i="7"/>
  <c r="T20" i="7"/>
  <c r="R20" i="7"/>
  <c r="P20" i="7"/>
  <c r="N20" i="7"/>
  <c r="L20" i="7"/>
  <c r="J20" i="7"/>
  <c r="AF19" i="7"/>
  <c r="AD19" i="7"/>
  <c r="AB19" i="7"/>
  <c r="Z19" i="7"/>
  <c r="X19" i="7"/>
  <c r="V19" i="7"/>
  <c r="T19" i="7"/>
  <c r="R19" i="7"/>
  <c r="P19" i="7"/>
  <c r="N19" i="7"/>
  <c r="L19" i="7"/>
  <c r="J19" i="7"/>
  <c r="AF18" i="7"/>
  <c r="AD18" i="7"/>
  <c r="AB18" i="7"/>
  <c r="AB22" i="7" s="1"/>
  <c r="Z18" i="7"/>
  <c r="Z22" i="7" s="1"/>
  <c r="X18" i="7"/>
  <c r="X22" i="7" s="1"/>
  <c r="V18" i="7"/>
  <c r="V22" i="7" s="1"/>
  <c r="T18" i="7"/>
  <c r="T22" i="7" s="1"/>
  <c r="R18" i="7"/>
  <c r="R22" i="7" s="1"/>
  <c r="P18" i="7"/>
  <c r="P22" i="7" s="1"/>
  <c r="N18" i="7"/>
  <c r="N22" i="7" s="1"/>
  <c r="L18" i="7"/>
  <c r="L22" i="7" s="1"/>
  <c r="J18" i="7"/>
  <c r="AF17" i="7"/>
  <c r="AE17" i="7"/>
  <c r="AD17" i="7"/>
  <c r="AC17" i="7"/>
  <c r="AB17" i="7"/>
  <c r="AA17" i="7"/>
  <c r="Y17" i="7"/>
  <c r="O17" i="7"/>
  <c r="M17" i="7"/>
  <c r="L17" i="7"/>
  <c r="K17" i="7"/>
  <c r="J17" i="7"/>
  <c r="I17" i="7"/>
  <c r="T17" i="25" l="1"/>
  <c r="AE23" i="25"/>
  <c r="AE24" i="25" s="1"/>
  <c r="AF22" i="25"/>
  <c r="AF23" i="25" s="1"/>
  <c r="AF24" i="25" s="1"/>
  <c r="O23" i="25"/>
  <c r="O24" i="25" s="1"/>
  <c r="AG17" i="25"/>
  <c r="AC23" i="25"/>
  <c r="AC24" i="25" s="1"/>
  <c r="AH13" i="25"/>
  <c r="AD23" i="25"/>
  <c r="AD24" i="25" s="1"/>
  <c r="AH13" i="24"/>
  <c r="M23" i="25"/>
  <c r="M24" i="25" s="1"/>
  <c r="L22" i="25"/>
  <c r="L23" i="25" s="1"/>
  <c r="L24" i="25" s="1"/>
  <c r="AB22" i="25"/>
  <c r="AB23" i="25" s="1"/>
  <c r="AB24" i="25" s="1"/>
  <c r="AA23" i="25"/>
  <c r="AA24" i="25" s="1"/>
  <c r="O23" i="24"/>
  <c r="O24" i="24" s="1"/>
  <c r="Y23" i="25"/>
  <c r="Y24" i="25" s="1"/>
  <c r="T22" i="25"/>
  <c r="T23" i="25" s="1"/>
  <c r="T24" i="25" s="1"/>
  <c r="T17" i="24"/>
  <c r="AE23" i="24"/>
  <c r="AE24" i="24" s="1"/>
  <c r="U8" i="25"/>
  <c r="S8" i="25"/>
  <c r="Q8" i="25"/>
  <c r="W8" i="25"/>
  <c r="Q11" i="25"/>
  <c r="V11" i="25"/>
  <c r="Q14" i="25"/>
  <c r="V14" i="25"/>
  <c r="S14" i="25"/>
  <c r="S7" i="25"/>
  <c r="W7" i="25"/>
  <c r="X7" i="25"/>
  <c r="N17" i="25"/>
  <c r="N23" i="25" s="1"/>
  <c r="N24" i="25" s="1"/>
  <c r="S11" i="25"/>
  <c r="U7" i="25"/>
  <c r="P10" i="25"/>
  <c r="P17" i="25" s="1"/>
  <c r="P23" i="25" s="1"/>
  <c r="P24" i="25" s="1"/>
  <c r="V15" i="25"/>
  <c r="X15" i="25"/>
  <c r="Q15" i="25"/>
  <c r="X12" i="25"/>
  <c r="U12" i="25"/>
  <c r="R16" i="25"/>
  <c r="S16" i="25"/>
  <c r="W16" i="25"/>
  <c r="U16" i="25"/>
  <c r="Z9" i="25"/>
  <c r="Z17" i="25" s="1"/>
  <c r="Z23" i="25" s="1"/>
  <c r="Z24" i="25" s="1"/>
  <c r="I23" i="25"/>
  <c r="M23" i="24"/>
  <c r="M24" i="24" s="1"/>
  <c r="AA23" i="24"/>
  <c r="AA24" i="24" s="1"/>
  <c r="N22" i="24"/>
  <c r="V22" i="24"/>
  <c r="AD22" i="24"/>
  <c r="U12" i="24"/>
  <c r="L22" i="24"/>
  <c r="L23" i="24" s="1"/>
  <c r="L24" i="24" s="1"/>
  <c r="T22" i="24"/>
  <c r="AB22" i="24"/>
  <c r="AB23" i="24" s="1"/>
  <c r="AB24" i="24" s="1"/>
  <c r="S7" i="24"/>
  <c r="X7" i="24"/>
  <c r="W7" i="24"/>
  <c r="U7" i="24"/>
  <c r="N10" i="24"/>
  <c r="P10" i="24"/>
  <c r="P9" i="24"/>
  <c r="Z9" i="24"/>
  <c r="Z17" i="24" s="1"/>
  <c r="Q11" i="24"/>
  <c r="V11" i="24"/>
  <c r="V17" i="24" s="1"/>
  <c r="S11" i="24"/>
  <c r="R16" i="24"/>
  <c r="W16" i="24"/>
  <c r="S16" i="24"/>
  <c r="U16" i="24"/>
  <c r="U8" i="24"/>
  <c r="S8" i="24"/>
  <c r="Q8" i="24"/>
  <c r="Q15" i="24"/>
  <c r="W8" i="24"/>
  <c r="Q14" i="24"/>
  <c r="AC23" i="24"/>
  <c r="AC24" i="24" s="1"/>
  <c r="AG17" i="24"/>
  <c r="R12" i="24"/>
  <c r="S14" i="24"/>
  <c r="X15" i="24"/>
  <c r="Y23" i="24"/>
  <c r="Y24" i="24" s="1"/>
  <c r="AD23" i="24"/>
  <c r="AD24" i="24" s="1"/>
  <c r="J22" i="24"/>
  <c r="J23" i="24" s="1"/>
  <c r="J24" i="24" s="1"/>
  <c r="R22" i="24"/>
  <c r="Z22" i="24"/>
  <c r="I23" i="24"/>
  <c r="J22" i="7"/>
  <c r="J23" i="7" s="1"/>
  <c r="J24" i="7" s="1"/>
  <c r="AF22" i="7"/>
  <c r="AF23" i="7" s="1"/>
  <c r="AF24" i="7" s="1"/>
  <c r="AD22" i="7"/>
  <c r="AD23" i="7" s="1"/>
  <c r="AD24" i="7" s="1"/>
  <c r="L23" i="7"/>
  <c r="L24" i="7" s="1"/>
  <c r="AA23" i="7"/>
  <c r="AA24" i="7" s="1"/>
  <c r="AE23" i="7"/>
  <c r="AE24" i="7" s="1"/>
  <c r="M23" i="7"/>
  <c r="M24" i="7" s="1"/>
  <c r="O23" i="7"/>
  <c r="O24" i="7" s="1"/>
  <c r="AC23" i="7"/>
  <c r="AC24" i="7" s="1"/>
  <c r="AB23" i="7"/>
  <c r="AB24" i="7" s="1"/>
  <c r="K23" i="7"/>
  <c r="K24" i="7" s="1"/>
  <c r="I23" i="7"/>
  <c r="I24" i="7" s="1"/>
  <c r="Y23" i="7"/>
  <c r="Y24" i="7" s="1"/>
  <c r="T15" i="7"/>
  <c r="R13" i="7"/>
  <c r="B6" i="7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AG16" i="7"/>
  <c r="AG15" i="7"/>
  <c r="AG14" i="7"/>
  <c r="AG13" i="7"/>
  <c r="AG12" i="7"/>
  <c r="AG11" i="7"/>
  <c r="AG10" i="7"/>
  <c r="AG9" i="7"/>
  <c r="AG8" i="7"/>
  <c r="AG7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T23" i="24" l="1"/>
  <c r="T24" i="24" s="1"/>
  <c r="AH16" i="25"/>
  <c r="AH15" i="25"/>
  <c r="AH10" i="25"/>
  <c r="V17" i="25"/>
  <c r="V23" i="25" s="1"/>
  <c r="V24" i="25" s="1"/>
  <c r="AH12" i="25"/>
  <c r="I24" i="25"/>
  <c r="AH9" i="25"/>
  <c r="S17" i="25"/>
  <c r="S23" i="25" s="1"/>
  <c r="S24" i="25" s="1"/>
  <c r="AH7" i="25"/>
  <c r="AH11" i="25"/>
  <c r="Q17" i="25"/>
  <c r="Q23" i="25" s="1"/>
  <c r="Q24" i="25" s="1"/>
  <c r="AH8" i="25"/>
  <c r="U17" i="25"/>
  <c r="U23" i="25" s="1"/>
  <c r="U24" i="25" s="1"/>
  <c r="X17" i="25"/>
  <c r="X23" i="25" s="1"/>
  <c r="X24" i="25" s="1"/>
  <c r="W17" i="25"/>
  <c r="W23" i="25" s="1"/>
  <c r="W24" i="25" s="1"/>
  <c r="AH14" i="25"/>
  <c r="R17" i="25"/>
  <c r="R23" i="25" s="1"/>
  <c r="R24" i="25" s="1"/>
  <c r="V23" i="24"/>
  <c r="V24" i="24" s="1"/>
  <c r="Z23" i="24"/>
  <c r="Z24" i="24" s="1"/>
  <c r="AH16" i="24"/>
  <c r="W17" i="24"/>
  <c r="W23" i="24" s="1"/>
  <c r="W24" i="24" s="1"/>
  <c r="AH15" i="24"/>
  <c r="U17" i="24"/>
  <c r="U23" i="24" s="1"/>
  <c r="U24" i="24" s="1"/>
  <c r="AH14" i="24"/>
  <c r="Q17" i="24"/>
  <c r="Q23" i="24" s="1"/>
  <c r="Q24" i="24" s="1"/>
  <c r="AH8" i="24"/>
  <c r="AH9" i="24"/>
  <c r="P17" i="24"/>
  <c r="P23" i="24" s="1"/>
  <c r="P24" i="24" s="1"/>
  <c r="I24" i="24"/>
  <c r="R17" i="24"/>
  <c r="R23" i="24" s="1"/>
  <c r="R24" i="24" s="1"/>
  <c r="AH12" i="24"/>
  <c r="X17" i="24"/>
  <c r="X23" i="24" s="1"/>
  <c r="X24" i="24" s="1"/>
  <c r="AH11" i="24"/>
  <c r="N17" i="24"/>
  <c r="AH10" i="24"/>
  <c r="S17" i="24"/>
  <c r="S23" i="24" s="1"/>
  <c r="S24" i="24" s="1"/>
  <c r="AH7" i="24"/>
  <c r="AG17" i="7"/>
  <c r="AH17" i="25" l="1"/>
  <c r="AH23" i="25"/>
  <c r="N23" i="24"/>
  <c r="AH17" i="24"/>
  <c r="D16" i="7"/>
  <c r="E16" i="7" s="1"/>
  <c r="G16" i="7" s="1"/>
  <c r="D15" i="7"/>
  <c r="E15" i="7" s="1"/>
  <c r="G15" i="7" s="1"/>
  <c r="D14" i="7"/>
  <c r="E14" i="7" s="1"/>
  <c r="G14" i="7" s="1"/>
  <c r="D13" i="7"/>
  <c r="E13" i="7" s="1"/>
  <c r="T13" i="7" s="1"/>
  <c r="D12" i="7"/>
  <c r="E12" i="7" s="1"/>
  <c r="G12" i="7" s="1"/>
  <c r="D11" i="7"/>
  <c r="E11" i="7" s="1"/>
  <c r="G11" i="7" s="1"/>
  <c r="D10" i="7"/>
  <c r="E10" i="7" s="1"/>
  <c r="G10" i="7" s="1"/>
  <c r="D9" i="7"/>
  <c r="E9" i="7" s="1"/>
  <c r="G9" i="7" s="1"/>
  <c r="D8" i="7"/>
  <c r="E8" i="7" s="1"/>
  <c r="G8" i="7" s="1"/>
  <c r="D7" i="7"/>
  <c r="E7" i="7" s="1"/>
  <c r="G7" i="7" s="1"/>
  <c r="S7" i="7" s="1"/>
  <c r="N24" i="24" l="1"/>
  <c r="AH23" i="24"/>
  <c r="X15" i="7"/>
  <c r="V15" i="7"/>
  <c r="Q15" i="7"/>
  <c r="S8" i="7"/>
  <c r="Q8" i="7"/>
  <c r="W8" i="7"/>
  <c r="U8" i="7"/>
  <c r="U12" i="7"/>
  <c r="R12" i="7"/>
  <c r="X12" i="7"/>
  <c r="W16" i="7"/>
  <c r="U16" i="7"/>
  <c r="S16" i="7"/>
  <c r="R16" i="7"/>
  <c r="U7" i="7"/>
  <c r="X7" i="7"/>
  <c r="W7" i="7"/>
  <c r="P9" i="7"/>
  <c r="Z9" i="7"/>
  <c r="Z17" i="7" s="1"/>
  <c r="Z23" i="7" s="1"/>
  <c r="Z24" i="7" s="1"/>
  <c r="S11" i="7"/>
  <c r="Q11" i="7"/>
  <c r="V11" i="7"/>
  <c r="T17" i="7"/>
  <c r="T23" i="7" s="1"/>
  <c r="T24" i="7" s="1"/>
  <c r="AH13" i="7"/>
  <c r="P10" i="7"/>
  <c r="N10" i="7"/>
  <c r="V14" i="7"/>
  <c r="S14" i="7"/>
  <c r="Q14" i="7"/>
  <c r="W17" i="7" l="1"/>
  <c r="W23" i="7" s="1"/>
  <c r="W24" i="7" s="1"/>
  <c r="X17" i="7"/>
  <c r="X23" i="7" s="1"/>
  <c r="X24" i="7" s="1"/>
  <c r="AH15" i="7"/>
  <c r="U17" i="7"/>
  <c r="U23" i="7" s="1"/>
  <c r="U24" i="7" s="1"/>
  <c r="AH11" i="7"/>
  <c r="Q17" i="7"/>
  <c r="Q23" i="7" s="1"/>
  <c r="Q24" i="7" s="1"/>
  <c r="AH8" i="7"/>
  <c r="S17" i="7"/>
  <c r="S23" i="7" s="1"/>
  <c r="S24" i="7" s="1"/>
  <c r="AH7" i="7"/>
  <c r="R17" i="7"/>
  <c r="R23" i="7" s="1"/>
  <c r="R24" i="7" s="1"/>
  <c r="AH12" i="7"/>
  <c r="AH10" i="7"/>
  <c r="N17" i="7"/>
  <c r="AH14" i="7"/>
  <c r="V17" i="7"/>
  <c r="V23" i="7" s="1"/>
  <c r="V24" i="7" s="1"/>
  <c r="P17" i="7"/>
  <c r="P23" i="7" s="1"/>
  <c r="P24" i="7" s="1"/>
  <c r="AH9" i="7"/>
  <c r="AH16" i="7"/>
  <c r="AH17" i="7" l="1"/>
  <c r="N23" i="7"/>
  <c r="N24" i="7" l="1"/>
  <c r="AH23" i="7"/>
</calcChain>
</file>

<file path=xl/sharedStrings.xml><?xml version="1.0" encoding="utf-8"?>
<sst xmlns="http://schemas.openxmlformats.org/spreadsheetml/2006/main" count="204" uniqueCount="49">
  <si>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</si>
  <si>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</si>
  <si>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</si>
  <si>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</si>
  <si>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</si>
  <si>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</si>
  <si>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</si>
  <si>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</si>
  <si>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</si>
  <si>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</si>
  <si>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</si>
  <si>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</si>
  <si>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</si>
  <si>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</si>
  <si>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</si>
  <si>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</si>
  <si>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</si>
  <si>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</si>
  <si>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</si>
  <si>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</si>
  <si>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</si>
  <si>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</si>
  <si>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</si>
  <si>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</si>
  <si>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</si>
  <si>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</si>
  <si>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II  ზონა</t>
    </r>
    <r>
      <rPr>
        <sz val="12"/>
        <color theme="1"/>
        <rFont val="Sylfaen"/>
        <family val="1"/>
      </rPr>
      <t>, ქვეზონა-საგარჯო,უმთავრესად მთისწინა ფერდობები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</si>
  <si>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</si>
  <si>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</si>
  <si>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</si>
  <si>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</si>
  <si>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</si>
  <si>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</si>
  <si>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</si>
  <si>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</si>
  <si>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</si>
  <si>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</si>
  <si>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</si>
  <si>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</si>
  <si>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</si>
  <si>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</si>
  <si>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</si>
  <si>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</si>
  <si>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</si>
  <si>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</si>
  <si>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</si>
  <si>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ქვემო სამგორი (ქვემო სამგორის ს.ს.)</t>
  </si>
  <si>
    <t>ქვემო სამგორი (ხაშმის ლოკალალური სარწყავი სისტემა)</t>
  </si>
  <si>
    <t>ქვემო სამგორი (პატარძეულის არხი)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</si>
</sst>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7" fillId="5" borderId="12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2E36-BF97-4F2D-A687-A173FC4A7224}">
  <sheetPr>
    <tabColor rgb="FF00B050"/>
    <pageSetUpPr fitToPage="1"/>
  </sheetPr>
  <dimension ref="A1:AH24"/>
  <sheetViews>
    <sheetView tabSelected="1" view="pageBreakPreview" zoomScale="60" zoomScaleNormal="90" workbookViewId="0">
      <selection activeCell="F19" sqref="F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7" style="2" customWidth="1"/>
    <col min="13" max="13" width="7" style="1" customWidth="1"/>
    <col min="14" max="14" width="9.85546875" style="1" customWidth="1"/>
    <col min="15" max="15" width="7" style="1" customWidth="1"/>
    <col min="16" max="19" width="16" style="1" customWidth="1"/>
    <col min="20" max="20" width="14.140625" style="1" customWidth="1"/>
    <col min="21" max="21" width="17.42578125" style="1" customWidth="1"/>
    <col min="22" max="22" width="15.5703125" style="1" customWidth="1"/>
    <col min="23" max="24" width="17.28515625" style="1" customWidth="1"/>
    <col min="25" max="25" width="15.5703125" style="1" customWidth="1"/>
    <col min="26" max="26" width="17" style="1" customWidth="1"/>
    <col min="27" max="32" width="7" style="1" customWidth="1"/>
    <col min="33" max="33" width="12.85546875" style="2" customWidth="1"/>
    <col min="34" max="34" width="21.140625" style="2" customWidth="1"/>
    <col min="35" max="16384" width="9.140625" style="1"/>
  </cols>
  <sheetData>
    <row r="1" spans="1:34" ht="25.5" customHeight="1" x14ac:dyDescent="0.35">
      <c r="A1" s="74" t="s">
        <v>46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6"/>
    </row>
    <row r="2" spans="1:34" ht="25.5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</row>
    <row r="3" spans="1:34" ht="25.5" customHeight="1" thickBot="1" x14ac:dyDescent="0.3">
      <c r="A3" s="80" t="s">
        <v>26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</row>
    <row r="4" spans="1:34" ht="65.25" customHeight="1" thickBot="1" x14ac:dyDescent="0.3">
      <c r="A4" s="83" t="s">
        <v>1</v>
      </c>
      <c r="B4" s="85" t="s">
        <v>2</v>
      </c>
      <c r="C4" s="85" t="s">
        <v>3</v>
      </c>
      <c r="D4" s="87" t="s">
        <v>27</v>
      </c>
      <c r="E4" s="87" t="s">
        <v>28</v>
      </c>
      <c r="F4" s="87" t="s">
        <v>29</v>
      </c>
      <c r="G4" s="87" t="s">
        <v>30</v>
      </c>
      <c r="H4" s="87" t="s">
        <v>39</v>
      </c>
      <c r="I4" s="89" t="s">
        <v>41</v>
      </c>
      <c r="J4" s="90"/>
      <c r="K4" s="89" t="s">
        <v>40</v>
      </c>
      <c r="L4" s="91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42</v>
      </c>
      <c r="AD4" s="71"/>
      <c r="AE4" s="70" t="s">
        <v>12</v>
      </c>
      <c r="AF4" s="71"/>
      <c r="AG4" s="72" t="s">
        <v>43</v>
      </c>
      <c r="AH4" s="73"/>
    </row>
    <row r="5" spans="1:34" ht="30.75" thickBot="1" x14ac:dyDescent="0.3">
      <c r="A5" s="84"/>
      <c r="B5" s="86"/>
      <c r="C5" s="86"/>
      <c r="D5" s="86"/>
      <c r="E5" s="86"/>
      <c r="F5" s="88"/>
      <c r="G5" s="86"/>
      <c r="H5" s="88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8" t="s">
        <v>44</v>
      </c>
      <c r="AH5" s="58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1520</v>
      </c>
      <c r="G7" s="33">
        <f>E7*F7</f>
        <v>1448.4567901234568</v>
      </c>
      <c r="H7" s="33">
        <v>4</v>
      </c>
      <c r="I7" s="50"/>
      <c r="J7" s="35"/>
      <c r="K7" s="34"/>
      <c r="L7" s="35"/>
      <c r="M7" s="38"/>
      <c r="N7" s="36"/>
      <c r="O7" s="38"/>
      <c r="P7" s="36"/>
      <c r="Q7" s="38"/>
      <c r="R7" s="36"/>
      <c r="S7" s="69">
        <f>G7*15*84.6</f>
        <v>1838091.6666666667</v>
      </c>
      <c r="T7" s="36"/>
      <c r="U7" s="37">
        <f>G7*15*86.4</f>
        <v>1877200.0000000002</v>
      </c>
      <c r="V7" s="36"/>
      <c r="W7" s="37">
        <f>G7*15*86.4</f>
        <v>1877200.0000000002</v>
      </c>
      <c r="X7" s="39">
        <f>G7*16*86.4</f>
        <v>2002346.6666666667</v>
      </c>
      <c r="Y7" s="38"/>
      <c r="Z7" s="36"/>
      <c r="AA7" s="41"/>
      <c r="AB7" s="40"/>
      <c r="AC7" s="41"/>
      <c r="AD7" s="40"/>
      <c r="AE7" s="41"/>
      <c r="AF7" s="40"/>
      <c r="AG7" s="64">
        <f>F7*H7</f>
        <v>6080</v>
      </c>
      <c r="AH7" s="59">
        <f>I7+J7+K7+L7+M7+N7+O7+P7+Q7+R7+S7+T7+U7+V7+W7+X7+Y7+Z7+AA7+AB7+AC7+AD7+AE7+AF7</f>
        <v>7594838.333333334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2815</v>
      </c>
      <c r="G8" s="20">
        <f t="shared" ref="G8:G16" si="3">E8*F8</f>
        <v>2682.5038580246915</v>
      </c>
      <c r="H8" s="20">
        <v>4</v>
      </c>
      <c r="I8" s="19"/>
      <c r="J8" s="4"/>
      <c r="K8" s="3"/>
      <c r="L8" s="4"/>
      <c r="M8" s="16"/>
      <c r="N8" s="17"/>
      <c r="O8" s="16"/>
      <c r="P8" s="17"/>
      <c r="Q8" s="15">
        <f>G8*15*86.4</f>
        <v>3476525.0000000005</v>
      </c>
      <c r="R8" s="17"/>
      <c r="S8" s="15">
        <f>G8*15*86.4</f>
        <v>3476525.0000000005</v>
      </c>
      <c r="T8" s="17"/>
      <c r="U8" s="15">
        <f>G8*15*86.4</f>
        <v>3476525.0000000005</v>
      </c>
      <c r="V8" s="17"/>
      <c r="W8" s="15">
        <f>G8*15*86.4</f>
        <v>3476525.0000000005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11260</v>
      </c>
      <c r="AH8" s="60">
        <f>I8+J8+K8+L8+M8+N8+O8+P8+Q8+R8+S8+T8+U8+V8+W8+X8+Y8+Z8+AA8+AB8+AC8+AD8+AE8+AF8</f>
        <v>13906100.000000002</v>
      </c>
    </row>
    <row r="9" spans="1:34" ht="34.5" customHeight="1" x14ac:dyDescent="0.25">
      <c r="A9" s="30">
        <f t="shared" ref="A9:A24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1357</v>
      </c>
      <c r="G9" s="20">
        <f t="shared" si="3"/>
        <v>1477.4128086419753</v>
      </c>
      <c r="H9" s="20">
        <v>2</v>
      </c>
      <c r="I9" s="19"/>
      <c r="J9" s="4"/>
      <c r="K9" s="3"/>
      <c r="L9" s="4"/>
      <c r="M9" s="16"/>
      <c r="N9" s="17"/>
      <c r="O9" s="16"/>
      <c r="P9" s="14">
        <f>G9*16*86.4</f>
        <v>2042375.4666666668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2042375.4666666668</v>
      </c>
      <c r="AA9" s="12"/>
      <c r="AB9" s="13"/>
      <c r="AC9" s="12"/>
      <c r="AD9" s="13"/>
      <c r="AE9" s="12"/>
      <c r="AF9" s="13"/>
      <c r="AG9" s="18">
        <f t="shared" ref="AG9:AG15" si="5">F9*H9</f>
        <v>2714</v>
      </c>
      <c r="AH9" s="60">
        <f t="shared" ref="AH9:AH16" si="6">I9+J9+K9+L9+M9+N9+O9+P9+Q9+R9+S9+T9+U9+V9+W9+X9+Y9+Z9+AA9+AB9+AC9+AD9+AE9+AF9</f>
        <v>4084750.9333333336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4">
        <f>G10*15*86.4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60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2692</v>
      </c>
      <c r="G11" s="20">
        <f t="shared" si="3"/>
        <v>2930.8734567901233</v>
      </c>
      <c r="H11" s="20">
        <v>3</v>
      </c>
      <c r="I11" s="19"/>
      <c r="J11" s="4"/>
      <c r="K11" s="3"/>
      <c r="L11" s="4"/>
      <c r="M11" s="16"/>
      <c r="N11" s="17"/>
      <c r="O11" s="16"/>
      <c r="P11" s="17"/>
      <c r="Q11" s="15">
        <f>G11*15*86.4</f>
        <v>3798412</v>
      </c>
      <c r="R11" s="17"/>
      <c r="S11" s="15">
        <f>G11*15*86.4</f>
        <v>3798412</v>
      </c>
      <c r="T11" s="17"/>
      <c r="U11" s="16"/>
      <c r="V11" s="14">
        <f>G11*16*86.4</f>
        <v>4051639.4666666668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8076</v>
      </c>
      <c r="AH11" s="60">
        <f t="shared" si="6"/>
        <v>11648463.466666667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196</v>
      </c>
      <c r="G12" s="20">
        <f t="shared" si="3"/>
        <v>186.77469135802468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6"/>
      <c r="R12" s="14">
        <f>G12*16*86.4</f>
        <v>258197.33333333334</v>
      </c>
      <c r="S12" s="16"/>
      <c r="T12" s="17"/>
      <c r="U12" s="15">
        <f>G12*15*86.4</f>
        <v>242060.00000000003</v>
      </c>
      <c r="V12" s="17"/>
      <c r="W12" s="16"/>
      <c r="X12" s="14">
        <f>G12*16*86.4</f>
        <v>258197.33333333334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588</v>
      </c>
      <c r="AH12" s="60">
        <f t="shared" si="6"/>
        <v>758454.66666666674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/>
      <c r="H13" s="20">
        <v>2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G1316*86.4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60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140</v>
      </c>
      <c r="G14" s="20">
        <f t="shared" si="3"/>
        <v>152.42283950617283</v>
      </c>
      <c r="H14" s="20">
        <v>3</v>
      </c>
      <c r="I14" s="19"/>
      <c r="J14" s="4"/>
      <c r="K14" s="3"/>
      <c r="L14" s="4"/>
      <c r="M14" s="16"/>
      <c r="N14" s="17"/>
      <c r="O14" s="16"/>
      <c r="P14" s="17"/>
      <c r="Q14" s="15">
        <f>G14*15*86.4</f>
        <v>197540</v>
      </c>
      <c r="R14" s="17"/>
      <c r="S14" s="15">
        <f>G14*15*86.4</f>
        <v>197540</v>
      </c>
      <c r="T14" s="17"/>
      <c r="U14" s="16"/>
      <c r="V14" s="14">
        <f>G14*16*86.4</f>
        <v>210709.33333333334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420</v>
      </c>
      <c r="AH14" s="60">
        <f t="shared" si="6"/>
        <v>605789.33333333337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131</v>
      </c>
      <c r="G15" s="20">
        <f t="shared" si="3"/>
        <v>142.62422839506172</v>
      </c>
      <c r="H15" s="20">
        <v>4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184841</v>
      </c>
      <c r="R15" s="17"/>
      <c r="S15" s="16"/>
      <c r="T15" s="14">
        <f>G1516*86.4</f>
        <v>0</v>
      </c>
      <c r="U15" s="16"/>
      <c r="V15" s="14">
        <f>G15*16*86.4</f>
        <v>197163.73333333334</v>
      </c>
      <c r="W15" s="16"/>
      <c r="X15" s="14">
        <f>G15*16*86.4</f>
        <v>197163.73333333334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524</v>
      </c>
      <c r="AH15" s="60">
        <f t="shared" si="6"/>
        <v>579168.46666666667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10</v>
      </c>
      <c r="G16" s="46">
        <f t="shared" si="3"/>
        <v>10.887345679012345</v>
      </c>
      <c r="H16" s="46">
        <v>4</v>
      </c>
      <c r="I16" s="51"/>
      <c r="J16" s="48"/>
      <c r="K16" s="47"/>
      <c r="L16" s="48"/>
      <c r="M16" s="52"/>
      <c r="N16" s="53"/>
      <c r="O16" s="52"/>
      <c r="P16" s="53"/>
      <c r="Q16" s="52"/>
      <c r="R16" s="54">
        <f>G16*16*86.4</f>
        <v>15050.666666666666</v>
      </c>
      <c r="S16" s="55">
        <f>G16*15*86.4</f>
        <v>14109.999999999998</v>
      </c>
      <c r="T16" s="53"/>
      <c r="U16" s="55">
        <f>G16*15*86.4</f>
        <v>14109.999999999998</v>
      </c>
      <c r="V16" s="53"/>
      <c r="W16" s="55">
        <f>G16*15*86.4</f>
        <v>14109.999999999998</v>
      </c>
      <c r="X16" s="53"/>
      <c r="Y16" s="52"/>
      <c r="Z16" s="53"/>
      <c r="AA16" s="56"/>
      <c r="AB16" s="57"/>
      <c r="AC16" s="56"/>
      <c r="AD16" s="57"/>
      <c r="AE16" s="56"/>
      <c r="AF16" s="57"/>
      <c r="AG16" s="65">
        <f>F16*H16</f>
        <v>40</v>
      </c>
      <c r="AH16" s="61">
        <f t="shared" si="6"/>
        <v>57380.666666666664</v>
      </c>
    </row>
    <row r="17" spans="1:34" ht="38.25" customHeight="1" x14ac:dyDescent="0.25">
      <c r="A17" s="30">
        <f t="shared" si="4"/>
        <v>11</v>
      </c>
      <c r="B17" s="49" t="s">
        <v>31</v>
      </c>
      <c r="C17" s="44"/>
      <c r="D17" s="44"/>
      <c r="E17" s="44"/>
      <c r="F17" s="44"/>
      <c r="G17" s="45"/>
      <c r="H17" s="45"/>
      <c r="I17" s="63">
        <f>I7+I8+I9+I10+I11+I12+I13+I14+I15+I16</f>
        <v>0</v>
      </c>
      <c r="J17" s="62">
        <f>J7+J8+J9+J10+J11+J12+J13+J14+J15+J16</f>
        <v>0</v>
      </c>
      <c r="K17" s="63">
        <f>K7+K8+K9+K10+K11+K12+K13+K14+K15+K16</f>
        <v>0</v>
      </c>
      <c r="L17" s="62">
        <f>L7+L8+L9+L10+L11+L12+L13+L14+L15+L16</f>
        <v>0</v>
      </c>
      <c r="M17" s="63">
        <f t="shared" ref="M17:AF17" si="7">M7+M8+M9+M10+M11+M12+M13+M14+M15+M16</f>
        <v>0</v>
      </c>
      <c r="N17" s="62">
        <f t="shared" si="7"/>
        <v>0</v>
      </c>
      <c r="O17" s="63">
        <f t="shared" si="7"/>
        <v>0</v>
      </c>
      <c r="P17" s="62">
        <f t="shared" si="7"/>
        <v>2042375.4666666668</v>
      </c>
      <c r="Q17" s="63">
        <f t="shared" si="7"/>
        <v>7657318</v>
      </c>
      <c r="R17" s="62">
        <f t="shared" si="7"/>
        <v>273248</v>
      </c>
      <c r="S17" s="63">
        <f t="shared" si="7"/>
        <v>9324678.6666666679</v>
      </c>
      <c r="T17" s="62">
        <f t="shared" si="7"/>
        <v>0</v>
      </c>
      <c r="U17" s="63">
        <f t="shared" si="7"/>
        <v>5609895.0000000009</v>
      </c>
      <c r="V17" s="62">
        <f t="shared" si="7"/>
        <v>4459512.5333333332</v>
      </c>
      <c r="W17" s="63">
        <f t="shared" si="7"/>
        <v>5367835.0000000009</v>
      </c>
      <c r="X17" s="62">
        <f t="shared" si="7"/>
        <v>2457707.7333333334</v>
      </c>
      <c r="Y17" s="63">
        <f t="shared" si="7"/>
        <v>0</v>
      </c>
      <c r="Z17" s="62">
        <f t="shared" si="7"/>
        <v>2042375.4666666668</v>
      </c>
      <c r="AA17" s="63">
        <f t="shared" si="7"/>
        <v>0</v>
      </c>
      <c r="AB17" s="62">
        <f t="shared" si="7"/>
        <v>0</v>
      </c>
      <c r="AC17" s="63">
        <f t="shared" si="7"/>
        <v>0</v>
      </c>
      <c r="AD17" s="62">
        <f t="shared" si="7"/>
        <v>0</v>
      </c>
      <c r="AE17" s="63">
        <f t="shared" si="7"/>
        <v>0</v>
      </c>
      <c r="AF17" s="62">
        <f t="shared" si="7"/>
        <v>0</v>
      </c>
      <c r="AG17" s="63">
        <f>AG7+AG8+AG9+AG10+AG11+AG12+AG13+AG14+AG15+AG16</f>
        <v>29702</v>
      </c>
      <c r="AH17" s="62">
        <f>I17+J17+K17+L17+M17+N17+O17+P17+Q17+R17+S17+T17+U17+V17+W17+X17+Y17+Z17+AA17+AB17+AC17+AD17+AE17+AF17</f>
        <v>39234945.866666667</v>
      </c>
    </row>
    <row r="18" spans="1:34" ht="38.25" customHeight="1" x14ac:dyDescent="0.25">
      <c r="A18" s="30">
        <f t="shared" si="4"/>
        <v>12</v>
      </c>
      <c r="B18" s="28" t="s">
        <v>32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8.25" customHeight="1" x14ac:dyDescent="0.25">
      <c r="A19" s="30">
        <f t="shared" si="4"/>
        <v>13</v>
      </c>
      <c r="B19" s="28" t="s">
        <v>33</v>
      </c>
      <c r="C19" s="21"/>
      <c r="D19" s="21"/>
      <c r="E19" s="21"/>
      <c r="F19" s="21"/>
      <c r="G19" s="24"/>
      <c r="H19" s="24"/>
      <c r="I19" s="66">
        <v>0.9</v>
      </c>
      <c r="J19" s="67">
        <f>I19</f>
        <v>0.9</v>
      </c>
      <c r="K19" s="66">
        <v>0.9</v>
      </c>
      <c r="L19" s="67">
        <f t="shared" si="8"/>
        <v>0.9</v>
      </c>
      <c r="M19" s="66">
        <v>0.9</v>
      </c>
      <c r="N19" s="67">
        <f t="shared" si="9"/>
        <v>0.9</v>
      </c>
      <c r="O19" s="66">
        <v>0.9</v>
      </c>
      <c r="P19" s="67">
        <f t="shared" si="10"/>
        <v>0.9</v>
      </c>
      <c r="Q19" s="66">
        <v>0.9</v>
      </c>
      <c r="R19" s="67">
        <f t="shared" si="11"/>
        <v>0.9</v>
      </c>
      <c r="S19" s="66">
        <v>0.9</v>
      </c>
      <c r="T19" s="67">
        <f t="shared" si="12"/>
        <v>0.9</v>
      </c>
      <c r="U19" s="66">
        <v>0.9</v>
      </c>
      <c r="V19" s="67">
        <f t="shared" si="13"/>
        <v>0.9</v>
      </c>
      <c r="W19" s="66">
        <v>0.9</v>
      </c>
      <c r="X19" s="67">
        <f t="shared" si="14"/>
        <v>0.9</v>
      </c>
      <c r="Y19" s="66">
        <v>0.9</v>
      </c>
      <c r="Z19" s="67">
        <f t="shared" si="15"/>
        <v>0.9</v>
      </c>
      <c r="AA19" s="66">
        <v>0.9</v>
      </c>
      <c r="AB19" s="67">
        <f t="shared" si="16"/>
        <v>0.9</v>
      </c>
      <c r="AC19" s="66">
        <v>0.9</v>
      </c>
      <c r="AD19" s="67">
        <f t="shared" si="17"/>
        <v>0.9</v>
      </c>
      <c r="AE19" s="66">
        <v>0.9</v>
      </c>
      <c r="AF19" s="67">
        <f t="shared" si="18"/>
        <v>0.9</v>
      </c>
      <c r="AG19" s="7"/>
      <c r="AH19" s="8"/>
    </row>
    <row r="20" spans="1:34" ht="38.25" customHeight="1" x14ac:dyDescent="0.25">
      <c r="A20" s="30">
        <f t="shared" si="4"/>
        <v>14</v>
      </c>
      <c r="B20" s="28" t="s">
        <v>34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8.25" customHeight="1" x14ac:dyDescent="0.25">
      <c r="A21" s="30">
        <f t="shared" si="4"/>
        <v>15</v>
      </c>
      <c r="B21" s="28" t="s">
        <v>35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8.25" customHeight="1" x14ac:dyDescent="0.25">
      <c r="A22" s="30">
        <f t="shared" si="4"/>
        <v>16</v>
      </c>
      <c r="B22" s="28" t="s">
        <v>36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8.25" customHeight="1" x14ac:dyDescent="0.25">
      <c r="A23" s="30">
        <f t="shared" si="4"/>
        <v>17</v>
      </c>
      <c r="B23" s="28" t="s">
        <v>37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3573991.7695473256</v>
      </c>
      <c r="Q23" s="5">
        <f t="shared" si="20"/>
        <v>13399686.764487144</v>
      </c>
      <c r="R23" s="6">
        <f t="shared" si="20"/>
        <v>478161.88501281821</v>
      </c>
      <c r="S23" s="5">
        <f t="shared" si="20"/>
        <v>16317432.985391097</v>
      </c>
      <c r="T23" s="6">
        <f t="shared" si="20"/>
        <v>0</v>
      </c>
      <c r="U23" s="5">
        <f t="shared" si="20"/>
        <v>9816862.2201223224</v>
      </c>
      <c r="V23" s="6">
        <f t="shared" si="20"/>
        <v>7803786.0082304534</v>
      </c>
      <c r="W23" s="5">
        <f t="shared" si="20"/>
        <v>9393276.8109474964</v>
      </c>
      <c r="X23" s="6">
        <f t="shared" si="20"/>
        <v>4300789.6218133252</v>
      </c>
      <c r="Y23" s="5">
        <f t="shared" si="20"/>
        <v>0</v>
      </c>
      <c r="Z23" s="6">
        <f t="shared" si="20"/>
        <v>3573991.7695473256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68657979.83509931</v>
      </c>
    </row>
    <row r="24" spans="1:34" ht="38.25" customHeight="1" thickBot="1" x14ac:dyDescent="0.3">
      <c r="A24" s="30">
        <f t="shared" si="4"/>
        <v>18</v>
      </c>
      <c r="B24" s="29" t="s">
        <v>38</v>
      </c>
      <c r="C24" s="23"/>
      <c r="D24" s="23"/>
      <c r="E24" s="23"/>
      <c r="F24" s="23"/>
      <c r="G24" s="23"/>
      <c r="H24" s="23"/>
      <c r="I24" s="68">
        <f>I23/(15*86400)</f>
        <v>0</v>
      </c>
      <c r="J24" s="42">
        <f>J23/(15*86400)</f>
        <v>0</v>
      </c>
      <c r="K24" s="68">
        <f t="shared" ref="K24:AF24" si="21">K23/(15*86400)</f>
        <v>0</v>
      </c>
      <c r="L24" s="42">
        <f t="shared" si="21"/>
        <v>0</v>
      </c>
      <c r="M24" s="68">
        <f t="shared" si="21"/>
        <v>0</v>
      </c>
      <c r="N24" s="42">
        <f t="shared" si="21"/>
        <v>0</v>
      </c>
      <c r="O24" s="68">
        <f t="shared" si="21"/>
        <v>0</v>
      </c>
      <c r="P24" s="42">
        <f t="shared" si="21"/>
        <v>2.7577096987247884</v>
      </c>
      <c r="Q24" s="68">
        <f t="shared" si="21"/>
        <v>10.339264478770945</v>
      </c>
      <c r="R24" s="42">
        <f t="shared" si="21"/>
        <v>0.36895207176914985</v>
      </c>
      <c r="S24" s="68">
        <f t="shared" si="21"/>
        <v>12.590611871443748</v>
      </c>
      <c r="T24" s="42">
        <f t="shared" si="21"/>
        <v>0</v>
      </c>
      <c r="U24" s="68">
        <f t="shared" si="21"/>
        <v>7.574739367378335</v>
      </c>
      <c r="V24" s="42">
        <f t="shared" si="21"/>
        <v>6.0214398211654734</v>
      </c>
      <c r="W24" s="68">
        <f t="shared" si="21"/>
        <v>7.2478987738792409</v>
      </c>
      <c r="X24" s="42">
        <f t="shared" si="21"/>
        <v>3.3185105106584301</v>
      </c>
      <c r="Y24" s="68">
        <f t="shared" si="21"/>
        <v>0</v>
      </c>
      <c r="Z24" s="42">
        <f t="shared" si="21"/>
        <v>2.7577096987247884</v>
      </c>
      <c r="AA24" s="68">
        <f t="shared" si="21"/>
        <v>0</v>
      </c>
      <c r="AB24" s="42">
        <f t="shared" si="21"/>
        <v>0</v>
      </c>
      <c r="AC24" s="68">
        <f t="shared" si="21"/>
        <v>0</v>
      </c>
      <c r="AD24" s="42">
        <f t="shared" si="21"/>
        <v>0</v>
      </c>
      <c r="AE24" s="68">
        <f t="shared" si="21"/>
        <v>0</v>
      </c>
      <c r="AF24" s="42">
        <f t="shared" si="21"/>
        <v>0</v>
      </c>
      <c r="AG24" s="68"/>
      <c r="AH24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CFD8-E7E4-4185-9D10-4DD8FF400957}">
  <sheetPr>
    <tabColor rgb="FF00B050"/>
    <pageSetUpPr fitToPage="1"/>
  </sheetPr>
  <dimension ref="A1:AH24"/>
  <sheetViews>
    <sheetView view="pageBreakPreview" zoomScale="60" zoomScaleNormal="90" workbookViewId="0">
      <selection activeCell="M19" sqref="M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7" style="2" customWidth="1"/>
    <col min="13" max="13" width="7" style="1" customWidth="1"/>
    <col min="14" max="14" width="9.85546875" style="1" customWidth="1"/>
    <col min="15" max="15" width="7" style="1" customWidth="1"/>
    <col min="16" max="16" width="12.28515625" style="1" customWidth="1"/>
    <col min="17" max="17" width="13.42578125" style="1" customWidth="1"/>
    <col min="18" max="18" width="13.5703125" style="1" customWidth="1"/>
    <col min="19" max="19" width="15.5703125" style="1" customWidth="1"/>
    <col min="20" max="20" width="14.140625" style="1" customWidth="1"/>
    <col min="21" max="21" width="13.42578125" style="1" customWidth="1"/>
    <col min="22" max="22" width="15.42578125" style="1" customWidth="1"/>
    <col min="23" max="23" width="11.7109375" style="1" customWidth="1"/>
    <col min="24" max="24" width="13.85546875" style="1" customWidth="1"/>
    <col min="25" max="25" width="11.28515625" style="1" customWidth="1"/>
    <col min="26" max="26" width="15.140625" style="1" customWidth="1"/>
    <col min="27" max="32" width="7" style="1" customWidth="1"/>
    <col min="33" max="33" width="10.42578125" style="2" customWidth="1"/>
    <col min="34" max="34" width="16" style="2" customWidth="1"/>
    <col min="35" max="16384" width="9.140625" style="1"/>
  </cols>
  <sheetData>
    <row r="1" spans="1:34" ht="25.5" customHeight="1" x14ac:dyDescent="0.35">
      <c r="A1" s="74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6"/>
    </row>
    <row r="2" spans="1:34" ht="25.5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</row>
    <row r="3" spans="1:34" ht="25.5" customHeight="1" thickBot="1" x14ac:dyDescent="0.3">
      <c r="A3" s="80" t="s">
        <v>26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</row>
    <row r="4" spans="1:34" ht="65.25" customHeight="1" thickBot="1" x14ac:dyDescent="0.3">
      <c r="A4" s="83" t="s">
        <v>1</v>
      </c>
      <c r="B4" s="85" t="s">
        <v>2</v>
      </c>
      <c r="C4" s="85" t="s">
        <v>3</v>
      </c>
      <c r="D4" s="87" t="s">
        <v>27</v>
      </c>
      <c r="E4" s="87" t="s">
        <v>28</v>
      </c>
      <c r="F4" s="87" t="s">
        <v>29</v>
      </c>
      <c r="G4" s="87" t="s">
        <v>30</v>
      </c>
      <c r="H4" s="87" t="s">
        <v>39</v>
      </c>
      <c r="I4" s="89" t="s">
        <v>41</v>
      </c>
      <c r="J4" s="90"/>
      <c r="K4" s="89" t="s">
        <v>40</v>
      </c>
      <c r="L4" s="91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42</v>
      </c>
      <c r="AD4" s="71"/>
      <c r="AE4" s="70" t="s">
        <v>12</v>
      </c>
      <c r="AF4" s="71"/>
      <c r="AG4" s="72" t="s">
        <v>43</v>
      </c>
      <c r="AH4" s="73"/>
    </row>
    <row r="5" spans="1:34" ht="30.75" thickBot="1" x14ac:dyDescent="0.3">
      <c r="A5" s="84"/>
      <c r="B5" s="86"/>
      <c r="C5" s="86"/>
      <c r="D5" s="86"/>
      <c r="E5" s="86"/>
      <c r="F5" s="88"/>
      <c r="G5" s="86"/>
      <c r="H5" s="88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8" t="s">
        <v>44</v>
      </c>
      <c r="AH5" s="58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51</v>
      </c>
      <c r="G7" s="33">
        <f>E7*F7</f>
        <v>48.599537037037038</v>
      </c>
      <c r="H7" s="33">
        <v>4</v>
      </c>
      <c r="I7" s="50"/>
      <c r="J7" s="35"/>
      <c r="K7" s="34"/>
      <c r="L7" s="35"/>
      <c r="M7" s="38"/>
      <c r="N7" s="36"/>
      <c r="O7" s="38"/>
      <c r="P7" s="36"/>
      <c r="Q7" s="38"/>
      <c r="R7" s="36"/>
      <c r="S7" s="69">
        <f>G7*15*84.6</f>
        <v>61672.812499999993</v>
      </c>
      <c r="T7" s="36"/>
      <c r="U7" s="37">
        <f>G7*15*86.4</f>
        <v>62985</v>
      </c>
      <c r="V7" s="36"/>
      <c r="W7" s="37">
        <f>G7*15*86.4</f>
        <v>62985</v>
      </c>
      <c r="X7" s="39">
        <f>G7*16*86.4</f>
        <v>67184</v>
      </c>
      <c r="Y7" s="38"/>
      <c r="Z7" s="36"/>
      <c r="AA7" s="41"/>
      <c r="AB7" s="40"/>
      <c r="AC7" s="41"/>
      <c r="AD7" s="40"/>
      <c r="AE7" s="41"/>
      <c r="AF7" s="40"/>
      <c r="AG7" s="64">
        <f>F7*H7</f>
        <v>204</v>
      </c>
      <c r="AH7" s="59">
        <f>I7+J7+K7+L7+M7+N7+O7+P7+Q7+R7+S7+T7+U7+V7+W7+X7+Y7+Z7+AA7+AB7+AC7+AD7+AE7+AF7</f>
        <v>254826.8125</v>
      </c>
    </row>
    <row r="8" spans="1:34" ht="36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22.5</v>
      </c>
      <c r="G8" s="20">
        <f t="shared" ref="G8:G16" si="3">E8*F8</f>
        <v>21.440972222222221</v>
      </c>
      <c r="H8" s="20">
        <v>4</v>
      </c>
      <c r="I8" s="19"/>
      <c r="J8" s="4"/>
      <c r="K8" s="3"/>
      <c r="L8" s="4"/>
      <c r="M8" s="16"/>
      <c r="N8" s="17"/>
      <c r="O8" s="16"/>
      <c r="P8" s="17"/>
      <c r="Q8" s="15">
        <f>G8*15*86.4</f>
        <v>27787.5</v>
      </c>
      <c r="R8" s="17"/>
      <c r="S8" s="15">
        <f>G8*15*86.4</f>
        <v>27787.5</v>
      </c>
      <c r="T8" s="17"/>
      <c r="U8" s="15">
        <f>G8*15*86.4</f>
        <v>27787.5</v>
      </c>
      <c r="V8" s="17"/>
      <c r="W8" s="15">
        <f>G8*15*86.4</f>
        <v>27787.5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90</v>
      </c>
      <c r="AH8" s="60">
        <f>I8+J8+K8+L8+M8+N8+O8+P8+Q8+R8+S8+T8+U8+V8+W8+X8+Y8+Z8+AA8+AB8+AC8+AD8+AE8+AF8</f>
        <v>111150</v>
      </c>
    </row>
    <row r="9" spans="1:34" ht="36" customHeight="1" x14ac:dyDescent="0.25">
      <c r="A9" s="30">
        <f t="shared" ref="A9:A24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2</v>
      </c>
      <c r="I9" s="19"/>
      <c r="J9" s="4"/>
      <c r="K9" s="3"/>
      <c r="L9" s="4"/>
      <c r="M9" s="16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60">
        <f t="shared" ref="AH9:AH16" si="6">I9+J9+K9+L9+M9+N9+O9+P9+Q9+R9+S9+T9+U9+V9+W9+X9+Y9+Z9+AA9+AB9+AC9+AD9+AE9+AF9</f>
        <v>0</v>
      </c>
    </row>
    <row r="10" spans="1:34" ht="36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4">
        <f>G10*15*86.4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60">
        <f t="shared" si="6"/>
        <v>0</v>
      </c>
    </row>
    <row r="11" spans="1:34" ht="36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32</v>
      </c>
      <c r="G11" s="20">
        <f t="shared" si="3"/>
        <v>34.839506172839506</v>
      </c>
      <c r="H11" s="20">
        <v>3</v>
      </c>
      <c r="I11" s="19"/>
      <c r="J11" s="4"/>
      <c r="K11" s="3"/>
      <c r="L11" s="4"/>
      <c r="M11" s="16"/>
      <c r="N11" s="17"/>
      <c r="O11" s="16"/>
      <c r="P11" s="17"/>
      <c r="Q11" s="15">
        <f>G11*15*86.4</f>
        <v>45152.000000000007</v>
      </c>
      <c r="R11" s="17"/>
      <c r="S11" s="15">
        <f>G11*15*86.4</f>
        <v>45152.000000000007</v>
      </c>
      <c r="T11" s="17"/>
      <c r="U11" s="16"/>
      <c r="V11" s="14">
        <f>G11*16*86.4</f>
        <v>48162.133333333339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96</v>
      </c>
      <c r="AH11" s="60">
        <f t="shared" si="6"/>
        <v>138466.13333333336</v>
      </c>
    </row>
    <row r="12" spans="1:34" ht="36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4.1500000000000004</v>
      </c>
      <c r="G12" s="20">
        <f t="shared" si="3"/>
        <v>3.9546682098765435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6"/>
      <c r="R12" s="14">
        <f>G12*16*86.4</f>
        <v>5466.9333333333343</v>
      </c>
      <c r="S12" s="16"/>
      <c r="T12" s="17"/>
      <c r="U12" s="15">
        <f>G12*15*86.4</f>
        <v>5125.2500000000009</v>
      </c>
      <c r="V12" s="17"/>
      <c r="W12" s="16"/>
      <c r="X12" s="14">
        <f>G12*16*86.4</f>
        <v>5466.9333333333343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12.450000000000001</v>
      </c>
      <c r="AH12" s="60">
        <f t="shared" si="6"/>
        <v>16059.116666666669</v>
      </c>
    </row>
    <row r="13" spans="1:34" ht="36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/>
      <c r="H13" s="20">
        <v>2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G1316*86.4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60">
        <f t="shared" si="6"/>
        <v>0</v>
      </c>
    </row>
    <row r="14" spans="1:34" ht="36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19"/>
      <c r="J14" s="4"/>
      <c r="K14" s="3"/>
      <c r="L14" s="4"/>
      <c r="M14" s="16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6"/>
      <c r="V14" s="14">
        <f>G14*16*86.4</f>
        <v>0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60">
        <f t="shared" si="6"/>
        <v>0</v>
      </c>
    </row>
    <row r="15" spans="1:34" ht="36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0.9</v>
      </c>
      <c r="G15" s="20">
        <f t="shared" si="3"/>
        <v>0.97986111111111118</v>
      </c>
      <c r="H15" s="20">
        <v>4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1269.9000000000001</v>
      </c>
      <c r="R15" s="17"/>
      <c r="S15" s="16"/>
      <c r="T15" s="14">
        <f>G1516*86.4</f>
        <v>0</v>
      </c>
      <c r="U15" s="16"/>
      <c r="V15" s="14">
        <f>G15*16*86.4</f>
        <v>1354.5600000000002</v>
      </c>
      <c r="W15" s="16"/>
      <c r="X15" s="14">
        <f>G15*16*86.4</f>
        <v>1354.5600000000002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3.6</v>
      </c>
      <c r="AH15" s="60">
        <f t="shared" si="6"/>
        <v>3979.0200000000004</v>
      </c>
    </row>
    <row r="16" spans="1:34" ht="36" customHeight="1" thickBot="1" x14ac:dyDescent="0.3">
      <c r="A16" s="30">
        <f t="shared" si="4"/>
        <v>10</v>
      </c>
      <c r="B16" s="29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0.3</v>
      </c>
      <c r="G16" s="46">
        <f t="shared" si="3"/>
        <v>0.32662037037037034</v>
      </c>
      <c r="H16" s="46">
        <v>4</v>
      </c>
      <c r="I16" s="51"/>
      <c r="J16" s="48"/>
      <c r="K16" s="47"/>
      <c r="L16" s="48"/>
      <c r="M16" s="52"/>
      <c r="N16" s="53"/>
      <c r="O16" s="52"/>
      <c r="P16" s="53"/>
      <c r="Q16" s="52"/>
      <c r="R16" s="54">
        <f>G16*16*86.4</f>
        <v>451.52</v>
      </c>
      <c r="S16" s="55">
        <f>G16*15*86.4</f>
        <v>423.3</v>
      </c>
      <c r="T16" s="53"/>
      <c r="U16" s="55">
        <f>G16*15*86.4</f>
        <v>423.3</v>
      </c>
      <c r="V16" s="53"/>
      <c r="W16" s="55">
        <f>G16*15*86.4</f>
        <v>423.3</v>
      </c>
      <c r="X16" s="53"/>
      <c r="Y16" s="52"/>
      <c r="Z16" s="53"/>
      <c r="AA16" s="56"/>
      <c r="AB16" s="57"/>
      <c r="AC16" s="56"/>
      <c r="AD16" s="57"/>
      <c r="AE16" s="56"/>
      <c r="AF16" s="57"/>
      <c r="AG16" s="65">
        <f>F16*H16</f>
        <v>1.2</v>
      </c>
      <c r="AH16" s="61">
        <f t="shared" si="6"/>
        <v>1721.4199999999998</v>
      </c>
    </row>
    <row r="17" spans="1:34" ht="34.5" customHeight="1" x14ac:dyDescent="0.25">
      <c r="A17" s="30">
        <f t="shared" si="4"/>
        <v>11</v>
      </c>
      <c r="B17" s="49" t="s">
        <v>31</v>
      </c>
      <c r="C17" s="44"/>
      <c r="D17" s="44"/>
      <c r="E17" s="44"/>
      <c r="F17" s="44"/>
      <c r="G17" s="45"/>
      <c r="H17" s="45"/>
      <c r="I17" s="63">
        <f>I7+I8+I9+I10+I11+I12+I13+I14+I15+I16</f>
        <v>0</v>
      </c>
      <c r="J17" s="62">
        <f>J7+J8+J9+J10+J11+J12+J13+J14+J15+J16</f>
        <v>0</v>
      </c>
      <c r="K17" s="63">
        <f>K7+K8+K9+K10+K11+K12+K13+K14+K15+K16</f>
        <v>0</v>
      </c>
      <c r="L17" s="62">
        <f>L7+L8+L9+L10+L11+L12+L13+L14+L15+L16</f>
        <v>0</v>
      </c>
      <c r="M17" s="63">
        <f t="shared" ref="M17:AF17" si="7">M7+M8+M9+M10+M11+M12+M13+M14+M15+M16</f>
        <v>0</v>
      </c>
      <c r="N17" s="62">
        <f t="shared" si="7"/>
        <v>0</v>
      </c>
      <c r="O17" s="63">
        <f t="shared" si="7"/>
        <v>0</v>
      </c>
      <c r="P17" s="62">
        <f t="shared" si="7"/>
        <v>0</v>
      </c>
      <c r="Q17" s="63">
        <f t="shared" si="7"/>
        <v>74209.399999999994</v>
      </c>
      <c r="R17" s="62">
        <f t="shared" si="7"/>
        <v>5918.4533333333347</v>
      </c>
      <c r="S17" s="63">
        <f t="shared" si="7"/>
        <v>135035.61249999999</v>
      </c>
      <c r="T17" s="62">
        <f t="shared" si="7"/>
        <v>0</v>
      </c>
      <c r="U17" s="63">
        <f t="shared" si="7"/>
        <v>96321.05</v>
      </c>
      <c r="V17" s="62">
        <f t="shared" si="7"/>
        <v>49516.693333333336</v>
      </c>
      <c r="W17" s="63">
        <f t="shared" si="7"/>
        <v>91195.8</v>
      </c>
      <c r="X17" s="62">
        <f t="shared" si="7"/>
        <v>74005.493333333332</v>
      </c>
      <c r="Y17" s="63">
        <f t="shared" si="7"/>
        <v>0</v>
      </c>
      <c r="Z17" s="62">
        <f t="shared" si="7"/>
        <v>0</v>
      </c>
      <c r="AA17" s="63">
        <f t="shared" si="7"/>
        <v>0</v>
      </c>
      <c r="AB17" s="62">
        <f t="shared" si="7"/>
        <v>0</v>
      </c>
      <c r="AC17" s="63">
        <f t="shared" si="7"/>
        <v>0</v>
      </c>
      <c r="AD17" s="62">
        <f t="shared" si="7"/>
        <v>0</v>
      </c>
      <c r="AE17" s="63">
        <f t="shared" si="7"/>
        <v>0</v>
      </c>
      <c r="AF17" s="62">
        <f t="shared" si="7"/>
        <v>0</v>
      </c>
      <c r="AG17" s="63">
        <f>AG7+AG8+AG9+AG10+AG11+AG12+AG13+AG14+AG15+AG16</f>
        <v>407.25</v>
      </c>
      <c r="AH17" s="62">
        <f>I17+J17+K17+L17+M17+N17+O17+P17+Q17+R17+S17+T17+U17+V17+W17+X17+Y17+Z17+AA17+AB17+AC17+AD17+AE17+AF17</f>
        <v>526202.50249999994</v>
      </c>
    </row>
    <row r="18" spans="1:34" ht="34.5" customHeight="1" x14ac:dyDescent="0.25">
      <c r="A18" s="30">
        <f t="shared" si="4"/>
        <v>12</v>
      </c>
      <c r="B18" s="28" t="s">
        <v>32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0">
        <f t="shared" si="4"/>
        <v>13</v>
      </c>
      <c r="B19" s="28" t="s">
        <v>33</v>
      </c>
      <c r="C19" s="21"/>
      <c r="D19" s="21"/>
      <c r="E19" s="21"/>
      <c r="F19" s="21"/>
      <c r="G19" s="24"/>
      <c r="H19" s="24"/>
      <c r="I19" s="66">
        <v>0.9</v>
      </c>
      <c r="J19" s="67">
        <f>I19</f>
        <v>0.9</v>
      </c>
      <c r="K19" s="66">
        <v>0.9</v>
      </c>
      <c r="L19" s="67">
        <f t="shared" si="8"/>
        <v>0.9</v>
      </c>
      <c r="M19" s="66">
        <v>0.9</v>
      </c>
      <c r="N19" s="67">
        <f t="shared" si="9"/>
        <v>0.9</v>
      </c>
      <c r="O19" s="66">
        <v>0.9</v>
      </c>
      <c r="P19" s="67">
        <f t="shared" si="10"/>
        <v>0.9</v>
      </c>
      <c r="Q19" s="66">
        <v>0.9</v>
      </c>
      <c r="R19" s="67">
        <f t="shared" si="11"/>
        <v>0.9</v>
      </c>
      <c r="S19" s="66">
        <v>0.9</v>
      </c>
      <c r="T19" s="67">
        <f t="shared" si="12"/>
        <v>0.9</v>
      </c>
      <c r="U19" s="66">
        <v>0.9</v>
      </c>
      <c r="V19" s="67">
        <f t="shared" si="13"/>
        <v>0.9</v>
      </c>
      <c r="W19" s="66">
        <v>0.9</v>
      </c>
      <c r="X19" s="67">
        <f t="shared" si="14"/>
        <v>0.9</v>
      </c>
      <c r="Y19" s="66">
        <v>0.9</v>
      </c>
      <c r="Z19" s="67">
        <f t="shared" si="15"/>
        <v>0.9</v>
      </c>
      <c r="AA19" s="66">
        <v>0.9</v>
      </c>
      <c r="AB19" s="67">
        <f t="shared" si="16"/>
        <v>0.9</v>
      </c>
      <c r="AC19" s="66">
        <v>0.9</v>
      </c>
      <c r="AD19" s="67">
        <f t="shared" si="17"/>
        <v>0.9</v>
      </c>
      <c r="AE19" s="66">
        <v>0.9</v>
      </c>
      <c r="AF19" s="67">
        <f t="shared" si="18"/>
        <v>0.9</v>
      </c>
      <c r="AG19" s="7"/>
      <c r="AH19" s="8"/>
    </row>
    <row r="20" spans="1:34" ht="34.5" customHeight="1" x14ac:dyDescent="0.25">
      <c r="A20" s="30">
        <f t="shared" si="4"/>
        <v>14</v>
      </c>
      <c r="B20" s="28" t="s">
        <v>34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0">
        <f t="shared" si="4"/>
        <v>15</v>
      </c>
      <c r="B21" s="28" t="s">
        <v>35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0">
        <f t="shared" si="4"/>
        <v>16</v>
      </c>
      <c r="B22" s="28" t="s">
        <v>36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0">
        <f t="shared" si="4"/>
        <v>17</v>
      </c>
      <c r="B23" s="28" t="s">
        <v>37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0</v>
      </c>
      <c r="Q23" s="5">
        <f t="shared" si="20"/>
        <v>129860.4439544671</v>
      </c>
      <c r="R23" s="6">
        <f t="shared" si="20"/>
        <v>10356.814330670544</v>
      </c>
      <c r="S23" s="5">
        <f t="shared" si="20"/>
        <v>236301.39293557673</v>
      </c>
      <c r="T23" s="6">
        <f t="shared" si="20"/>
        <v>0</v>
      </c>
      <c r="U23" s="5">
        <f t="shared" si="20"/>
        <v>168554.04187556327</v>
      </c>
      <c r="V23" s="6">
        <f t="shared" si="20"/>
        <v>86650.205761316887</v>
      </c>
      <c r="W23" s="5">
        <f t="shared" si="20"/>
        <v>159585.26918130039</v>
      </c>
      <c r="X23" s="6">
        <f t="shared" si="20"/>
        <v>129503.62379073302</v>
      </c>
      <c r="Y23" s="5">
        <f t="shared" si="20"/>
        <v>0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920811.79182962805</v>
      </c>
    </row>
    <row r="24" spans="1:34" ht="34.5" customHeight="1" thickBot="1" x14ac:dyDescent="0.3">
      <c r="A24" s="30">
        <f t="shared" si="4"/>
        <v>18</v>
      </c>
      <c r="B24" s="29" t="s">
        <v>38</v>
      </c>
      <c r="C24" s="23"/>
      <c r="D24" s="23"/>
      <c r="E24" s="23"/>
      <c r="F24" s="23"/>
      <c r="G24" s="23"/>
      <c r="H24" s="23"/>
      <c r="I24" s="68">
        <f>I23/(15*86400)</f>
        <v>0</v>
      </c>
      <c r="J24" s="42">
        <f>J23/(15*86400)</f>
        <v>0</v>
      </c>
      <c r="K24" s="68">
        <f t="shared" ref="K24:AF24" si="21">K23/(15*86400)</f>
        <v>0</v>
      </c>
      <c r="L24" s="42">
        <f t="shared" si="21"/>
        <v>0</v>
      </c>
      <c r="M24" s="68">
        <f t="shared" si="21"/>
        <v>0</v>
      </c>
      <c r="N24" s="42">
        <f t="shared" si="21"/>
        <v>0</v>
      </c>
      <c r="O24" s="68">
        <f t="shared" si="21"/>
        <v>0</v>
      </c>
      <c r="P24" s="42">
        <f t="shared" si="21"/>
        <v>0</v>
      </c>
      <c r="Q24" s="68">
        <f t="shared" si="21"/>
        <v>0.10020095984140981</v>
      </c>
      <c r="R24" s="42">
        <f t="shared" si="21"/>
        <v>7.9913690823075183E-3</v>
      </c>
      <c r="S24" s="68">
        <f t="shared" si="21"/>
        <v>0.18233132170954994</v>
      </c>
      <c r="T24" s="42">
        <f t="shared" si="21"/>
        <v>0</v>
      </c>
      <c r="U24" s="68">
        <f t="shared" si="21"/>
        <v>0.13005713107682351</v>
      </c>
      <c r="V24" s="42">
        <f t="shared" si="21"/>
        <v>6.6859726667682778E-2</v>
      </c>
      <c r="W24" s="68">
        <f t="shared" si="21"/>
        <v>0.12313678177569475</v>
      </c>
      <c r="X24" s="42">
        <f t="shared" si="21"/>
        <v>9.9925635640997698E-2</v>
      </c>
      <c r="Y24" s="68">
        <f t="shared" si="21"/>
        <v>0</v>
      </c>
      <c r="Z24" s="42">
        <f t="shared" si="21"/>
        <v>0</v>
      </c>
      <c r="AA24" s="68">
        <f t="shared" si="21"/>
        <v>0</v>
      </c>
      <c r="AB24" s="42">
        <f t="shared" si="21"/>
        <v>0</v>
      </c>
      <c r="AC24" s="68">
        <f t="shared" si="21"/>
        <v>0</v>
      </c>
      <c r="AD24" s="42">
        <f t="shared" si="21"/>
        <v>0</v>
      </c>
      <c r="AE24" s="68">
        <f t="shared" si="21"/>
        <v>0</v>
      </c>
      <c r="AF24" s="42">
        <f t="shared" si="21"/>
        <v>0</v>
      </c>
      <c r="AG24" s="68"/>
      <c r="AH24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3ECC-A8ED-4DE3-98EA-2F1D2A113272}">
  <sheetPr>
    <tabColor rgb="FF00B050"/>
    <pageSetUpPr fitToPage="1"/>
  </sheetPr>
  <dimension ref="A1:AH24"/>
  <sheetViews>
    <sheetView view="pageBreakPreview" zoomScale="60" zoomScaleNormal="90" workbookViewId="0">
      <selection activeCell="C19" sqref="C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7" style="2" customWidth="1"/>
    <col min="13" max="13" width="7" style="1" customWidth="1"/>
    <col min="14" max="14" width="9.85546875" style="1" customWidth="1"/>
    <col min="15" max="15" width="7" style="1" customWidth="1"/>
    <col min="16" max="16" width="12.28515625" style="1" customWidth="1"/>
    <col min="17" max="17" width="13.42578125" style="1" customWidth="1"/>
    <col min="18" max="18" width="13.5703125" style="1" customWidth="1"/>
    <col min="19" max="19" width="15.5703125" style="1" customWidth="1"/>
    <col min="20" max="20" width="14.140625" style="1" customWidth="1"/>
    <col min="21" max="21" width="13.42578125" style="1" customWidth="1"/>
    <col min="22" max="22" width="15.42578125" style="1" customWidth="1"/>
    <col min="23" max="24" width="13.85546875" style="1" customWidth="1"/>
    <col min="25" max="25" width="11.28515625" style="1" customWidth="1"/>
    <col min="26" max="26" width="15.140625" style="1" customWidth="1"/>
    <col min="27" max="32" width="7" style="1" customWidth="1"/>
    <col min="33" max="33" width="10.42578125" style="2" customWidth="1"/>
    <col min="34" max="34" width="16" style="2" customWidth="1"/>
    <col min="35" max="16384" width="9.140625" style="1"/>
  </cols>
  <sheetData>
    <row r="1" spans="1:34" ht="25.5" customHeight="1" x14ac:dyDescent="0.35">
      <c r="A1" s="74" t="s">
        <v>48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6"/>
    </row>
    <row r="2" spans="1:34" ht="25.5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</row>
    <row r="3" spans="1:34" ht="25.5" customHeight="1" thickBot="1" x14ac:dyDescent="0.3">
      <c r="A3" s="80" t="s">
        <v>26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</row>
    <row r="4" spans="1:34" ht="65.25" customHeight="1" thickBot="1" x14ac:dyDescent="0.3">
      <c r="A4" s="83" t="s">
        <v>1</v>
      </c>
      <c r="B4" s="85" t="s">
        <v>2</v>
      </c>
      <c r="C4" s="85" t="s">
        <v>3</v>
      </c>
      <c r="D4" s="87" t="s">
        <v>27</v>
      </c>
      <c r="E4" s="87" t="s">
        <v>28</v>
      </c>
      <c r="F4" s="87" t="s">
        <v>29</v>
      </c>
      <c r="G4" s="87" t="s">
        <v>30</v>
      </c>
      <c r="H4" s="87" t="s">
        <v>39</v>
      </c>
      <c r="I4" s="89" t="s">
        <v>41</v>
      </c>
      <c r="J4" s="90"/>
      <c r="K4" s="89" t="s">
        <v>40</v>
      </c>
      <c r="L4" s="91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42</v>
      </c>
      <c r="AD4" s="71"/>
      <c r="AE4" s="70" t="s">
        <v>12</v>
      </c>
      <c r="AF4" s="71"/>
      <c r="AG4" s="72" t="s">
        <v>43</v>
      </c>
      <c r="AH4" s="73"/>
    </row>
    <row r="5" spans="1:34" ht="30.75" thickBot="1" x14ac:dyDescent="0.3">
      <c r="A5" s="84"/>
      <c r="B5" s="86"/>
      <c r="C5" s="86"/>
      <c r="D5" s="86"/>
      <c r="E5" s="86"/>
      <c r="F5" s="88"/>
      <c r="G5" s="86"/>
      <c r="H5" s="88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8" t="s">
        <v>44</v>
      </c>
      <c r="AH5" s="58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8.2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/>
      <c r="G7" s="33">
        <f>E7*F7</f>
        <v>0</v>
      </c>
      <c r="H7" s="33">
        <v>4</v>
      </c>
      <c r="I7" s="50"/>
      <c r="J7" s="35"/>
      <c r="K7" s="34"/>
      <c r="L7" s="35"/>
      <c r="M7" s="38"/>
      <c r="N7" s="36"/>
      <c r="O7" s="38"/>
      <c r="P7" s="36"/>
      <c r="Q7" s="38"/>
      <c r="R7" s="36"/>
      <c r="S7" s="69">
        <f>G7*15*84.6</f>
        <v>0</v>
      </c>
      <c r="T7" s="36"/>
      <c r="U7" s="37">
        <f>G7*15*86.4</f>
        <v>0</v>
      </c>
      <c r="V7" s="36"/>
      <c r="W7" s="37">
        <f>G7*15*86.4</f>
        <v>0</v>
      </c>
      <c r="X7" s="39">
        <f>G7*16*86.4</f>
        <v>0</v>
      </c>
      <c r="Y7" s="38"/>
      <c r="Z7" s="36"/>
      <c r="AA7" s="41"/>
      <c r="AB7" s="40"/>
      <c r="AC7" s="41"/>
      <c r="AD7" s="40"/>
      <c r="AE7" s="41"/>
      <c r="AF7" s="40"/>
      <c r="AG7" s="64">
        <f>F7*H7</f>
        <v>0</v>
      </c>
      <c r="AH7" s="59">
        <f>I7+J7+K7+L7+M7+N7+O7+P7+Q7+R7+S7+T7+U7+V7+W7+X7+Y7+Z7+AA7+AB7+AC7+AD7+AE7+AF7</f>
        <v>0</v>
      </c>
    </row>
    <row r="8" spans="1:34" ht="38.2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64</v>
      </c>
      <c r="G8" s="20">
        <f t="shared" ref="G8:G16" si="3">E8*F8</f>
        <v>60.987654320987652</v>
      </c>
      <c r="H8" s="20">
        <v>4</v>
      </c>
      <c r="I8" s="19"/>
      <c r="J8" s="4"/>
      <c r="K8" s="3"/>
      <c r="L8" s="4"/>
      <c r="M8" s="16"/>
      <c r="N8" s="17"/>
      <c r="O8" s="16"/>
      <c r="P8" s="17"/>
      <c r="Q8" s="15">
        <f>G8*15*86.4</f>
        <v>79040</v>
      </c>
      <c r="R8" s="17"/>
      <c r="S8" s="15">
        <f>G8*15*86.4</f>
        <v>79040</v>
      </c>
      <c r="T8" s="17"/>
      <c r="U8" s="15">
        <f>G8*15*86.4</f>
        <v>79040</v>
      </c>
      <c r="V8" s="17"/>
      <c r="W8" s="15">
        <f>G8*15*86.4</f>
        <v>79040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256</v>
      </c>
      <c r="AH8" s="60">
        <f>I8+J8+K8+L8+M8+N8+O8+P8+Q8+R8+S8+T8+U8+V8+W8+X8+Y8+Z8+AA8+AB8+AC8+AD8+AE8+AF8</f>
        <v>316160</v>
      </c>
    </row>
    <row r="9" spans="1:34" ht="38.25" customHeight="1" x14ac:dyDescent="0.25">
      <c r="A9" s="30">
        <f t="shared" ref="A9:A24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19"/>
      <c r="J9" s="4"/>
      <c r="K9" s="3"/>
      <c r="L9" s="4"/>
      <c r="M9" s="16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60">
        <f t="shared" ref="AH9:AH16" si="6">I9+J9+K9+L9+M9+N9+O9+P9+Q9+R9+S9+T9+U9+V9+W9+X9+Y9+Z9+AA9+AB9+AC9+AD9+AE9+AF9</f>
        <v>0</v>
      </c>
    </row>
    <row r="10" spans="1:34" ht="38.2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4">
        <f>G10*15*86.4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60">
        <f t="shared" si="6"/>
        <v>0</v>
      </c>
    </row>
    <row r="11" spans="1:34" ht="38.2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8.3000000000000007</v>
      </c>
      <c r="G11" s="20">
        <f t="shared" si="3"/>
        <v>9.0364969135802475</v>
      </c>
      <c r="H11" s="20">
        <v>3</v>
      </c>
      <c r="I11" s="19"/>
      <c r="J11" s="4"/>
      <c r="K11" s="3"/>
      <c r="L11" s="4"/>
      <c r="M11" s="16"/>
      <c r="N11" s="17"/>
      <c r="O11" s="16"/>
      <c r="P11" s="17"/>
      <c r="Q11" s="15">
        <f>G11*15*86.4</f>
        <v>11711.300000000003</v>
      </c>
      <c r="R11" s="17"/>
      <c r="S11" s="15">
        <f>G11*15*86.4</f>
        <v>11711.300000000003</v>
      </c>
      <c r="T11" s="17"/>
      <c r="U11" s="16"/>
      <c r="V11" s="14">
        <f>G11*16*86.4</f>
        <v>12492.053333333335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24.900000000000002</v>
      </c>
      <c r="AH11" s="60">
        <f t="shared" si="6"/>
        <v>35914.653333333343</v>
      </c>
    </row>
    <row r="12" spans="1:34" ht="38.2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/>
      <c r="G12" s="20">
        <f t="shared" si="3"/>
        <v>0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6"/>
      <c r="R12" s="14">
        <f>G12*16*86.4</f>
        <v>0</v>
      </c>
      <c r="S12" s="16"/>
      <c r="T12" s="17"/>
      <c r="U12" s="15">
        <f>G12*15*86.4</f>
        <v>0</v>
      </c>
      <c r="V12" s="17"/>
      <c r="W12" s="16"/>
      <c r="X12" s="14">
        <f>G12*16*86.4</f>
        <v>0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0</v>
      </c>
      <c r="AH12" s="60">
        <f t="shared" si="6"/>
        <v>0</v>
      </c>
    </row>
    <row r="13" spans="1:34" ht="38.2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/>
      <c r="H13" s="20">
        <v>2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G1316*86.4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60">
        <f t="shared" si="6"/>
        <v>0</v>
      </c>
    </row>
    <row r="14" spans="1:34" ht="38.2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19"/>
      <c r="J14" s="4"/>
      <c r="K14" s="3"/>
      <c r="L14" s="4"/>
      <c r="M14" s="16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6"/>
      <c r="V14" s="14">
        <f>G14*16*86.4</f>
        <v>0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60">
        <f t="shared" si="6"/>
        <v>0</v>
      </c>
    </row>
    <row r="15" spans="1:34" ht="38.2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4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0</v>
      </c>
      <c r="R15" s="17"/>
      <c r="S15" s="16"/>
      <c r="T15" s="14">
        <f>G1516*86.4</f>
        <v>0</v>
      </c>
      <c r="U15" s="16"/>
      <c r="V15" s="14">
        <f>G15*16*86.4</f>
        <v>0</v>
      </c>
      <c r="W15" s="16"/>
      <c r="X15" s="14">
        <f>G15*16*86.4</f>
        <v>0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0</v>
      </c>
      <c r="AH15" s="60">
        <f t="shared" si="6"/>
        <v>0</v>
      </c>
    </row>
    <row r="16" spans="1:34" ht="38.25" customHeight="1" thickBot="1" x14ac:dyDescent="0.3">
      <c r="A16" s="30">
        <f t="shared" si="4"/>
        <v>10</v>
      </c>
      <c r="B16" s="29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/>
      <c r="G16" s="46">
        <f t="shared" si="3"/>
        <v>0</v>
      </c>
      <c r="H16" s="46">
        <v>4</v>
      </c>
      <c r="I16" s="51"/>
      <c r="J16" s="48"/>
      <c r="K16" s="47"/>
      <c r="L16" s="48"/>
      <c r="M16" s="52"/>
      <c r="N16" s="53"/>
      <c r="O16" s="52"/>
      <c r="P16" s="53"/>
      <c r="Q16" s="52"/>
      <c r="R16" s="54">
        <f>G16*16*86.4</f>
        <v>0</v>
      </c>
      <c r="S16" s="55">
        <f>G16*15*86.4</f>
        <v>0</v>
      </c>
      <c r="T16" s="53"/>
      <c r="U16" s="55">
        <f>G16*15*86.4</f>
        <v>0</v>
      </c>
      <c r="V16" s="53"/>
      <c r="W16" s="55">
        <f>G16*15*86.4</f>
        <v>0</v>
      </c>
      <c r="X16" s="53"/>
      <c r="Y16" s="52"/>
      <c r="Z16" s="53"/>
      <c r="AA16" s="56"/>
      <c r="AB16" s="57"/>
      <c r="AC16" s="56"/>
      <c r="AD16" s="57"/>
      <c r="AE16" s="56"/>
      <c r="AF16" s="57"/>
      <c r="AG16" s="65">
        <f>F16*H16</f>
        <v>0</v>
      </c>
      <c r="AH16" s="61">
        <f t="shared" si="6"/>
        <v>0</v>
      </c>
    </row>
    <row r="17" spans="1:34" ht="37.5" customHeight="1" x14ac:dyDescent="0.25">
      <c r="A17" s="30">
        <f t="shared" si="4"/>
        <v>11</v>
      </c>
      <c r="B17" s="49" t="s">
        <v>31</v>
      </c>
      <c r="C17" s="44"/>
      <c r="D17" s="44"/>
      <c r="E17" s="44"/>
      <c r="F17" s="44"/>
      <c r="G17" s="45"/>
      <c r="H17" s="45"/>
      <c r="I17" s="63">
        <f>I7+I8+I9+I10+I11+I12+I13+I14+I15+I16</f>
        <v>0</v>
      </c>
      <c r="J17" s="62">
        <f>J7+J8+J9+J10+J11+J12+J13+J14+J15+J16</f>
        <v>0</v>
      </c>
      <c r="K17" s="63">
        <f>K7+K8+K9+K10+K11+K12+K13+K14+K15+K16</f>
        <v>0</v>
      </c>
      <c r="L17" s="62">
        <f>L7+L8+L9+L10+L11+L12+L13+L14+L15+L16</f>
        <v>0</v>
      </c>
      <c r="M17" s="63">
        <f t="shared" ref="M17:AF17" si="7">M7+M8+M9+M10+M11+M12+M13+M14+M15+M16</f>
        <v>0</v>
      </c>
      <c r="N17" s="62">
        <f t="shared" si="7"/>
        <v>0</v>
      </c>
      <c r="O17" s="63">
        <f t="shared" si="7"/>
        <v>0</v>
      </c>
      <c r="P17" s="62">
        <f t="shared" si="7"/>
        <v>0</v>
      </c>
      <c r="Q17" s="63">
        <f t="shared" si="7"/>
        <v>90751.3</v>
      </c>
      <c r="R17" s="62">
        <f t="shared" si="7"/>
        <v>0</v>
      </c>
      <c r="S17" s="63">
        <f t="shared" si="7"/>
        <v>90751.3</v>
      </c>
      <c r="T17" s="62">
        <f t="shared" si="7"/>
        <v>0</v>
      </c>
      <c r="U17" s="63">
        <f t="shared" si="7"/>
        <v>79040</v>
      </c>
      <c r="V17" s="62">
        <f t="shared" si="7"/>
        <v>12492.053333333335</v>
      </c>
      <c r="W17" s="63">
        <f t="shared" si="7"/>
        <v>79040</v>
      </c>
      <c r="X17" s="62">
        <f t="shared" si="7"/>
        <v>0</v>
      </c>
      <c r="Y17" s="63">
        <f t="shared" si="7"/>
        <v>0</v>
      </c>
      <c r="Z17" s="62">
        <f t="shared" si="7"/>
        <v>0</v>
      </c>
      <c r="AA17" s="63">
        <f t="shared" si="7"/>
        <v>0</v>
      </c>
      <c r="AB17" s="62">
        <f t="shared" si="7"/>
        <v>0</v>
      </c>
      <c r="AC17" s="63">
        <f t="shared" si="7"/>
        <v>0</v>
      </c>
      <c r="AD17" s="62">
        <f t="shared" si="7"/>
        <v>0</v>
      </c>
      <c r="AE17" s="63">
        <f t="shared" si="7"/>
        <v>0</v>
      </c>
      <c r="AF17" s="62">
        <f t="shared" si="7"/>
        <v>0</v>
      </c>
      <c r="AG17" s="63">
        <f>AG7+AG8+AG9+AG10+AG11+AG12+AG13+AG14+AG15+AG16</f>
        <v>280.89999999999998</v>
      </c>
      <c r="AH17" s="62">
        <f>I17+J17+K17+L17+M17+N17+O17+P17+Q17+R17+S17+T17+U17+V17+W17+X17+Y17+Z17+AA17+AB17+AC17+AD17+AE17+AF17</f>
        <v>352074.65333333332</v>
      </c>
    </row>
    <row r="18" spans="1:34" ht="37.5" customHeight="1" x14ac:dyDescent="0.25">
      <c r="A18" s="30">
        <f t="shared" si="4"/>
        <v>12</v>
      </c>
      <c r="B18" s="28" t="s">
        <v>32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7.5" customHeight="1" x14ac:dyDescent="0.25">
      <c r="A19" s="30">
        <f t="shared" si="4"/>
        <v>13</v>
      </c>
      <c r="B19" s="28" t="s">
        <v>33</v>
      </c>
      <c r="C19" s="21"/>
      <c r="D19" s="21"/>
      <c r="E19" s="21"/>
      <c r="F19" s="21"/>
      <c r="G19" s="24"/>
      <c r="H19" s="24"/>
      <c r="I19" s="66">
        <v>0.9</v>
      </c>
      <c r="J19" s="67">
        <f>I19</f>
        <v>0.9</v>
      </c>
      <c r="K19" s="66">
        <v>0.9</v>
      </c>
      <c r="L19" s="67">
        <f t="shared" si="8"/>
        <v>0.9</v>
      </c>
      <c r="M19" s="66">
        <v>0.9</v>
      </c>
      <c r="N19" s="67">
        <f t="shared" si="9"/>
        <v>0.9</v>
      </c>
      <c r="O19" s="66">
        <v>0.9</v>
      </c>
      <c r="P19" s="67">
        <f t="shared" si="10"/>
        <v>0.9</v>
      </c>
      <c r="Q19" s="66">
        <v>0.9</v>
      </c>
      <c r="R19" s="67">
        <f t="shared" si="11"/>
        <v>0.9</v>
      </c>
      <c r="S19" s="66">
        <v>0.9</v>
      </c>
      <c r="T19" s="67">
        <f t="shared" si="12"/>
        <v>0.9</v>
      </c>
      <c r="U19" s="66">
        <v>0.9</v>
      </c>
      <c r="V19" s="67">
        <f t="shared" si="13"/>
        <v>0.9</v>
      </c>
      <c r="W19" s="66">
        <v>0.9</v>
      </c>
      <c r="X19" s="67">
        <f t="shared" si="14"/>
        <v>0.9</v>
      </c>
      <c r="Y19" s="66">
        <v>0.9</v>
      </c>
      <c r="Z19" s="67">
        <f t="shared" si="15"/>
        <v>0.9</v>
      </c>
      <c r="AA19" s="66">
        <v>0.9</v>
      </c>
      <c r="AB19" s="67">
        <f t="shared" si="16"/>
        <v>0.9</v>
      </c>
      <c r="AC19" s="66">
        <v>0.9</v>
      </c>
      <c r="AD19" s="67">
        <f t="shared" si="17"/>
        <v>0.9</v>
      </c>
      <c r="AE19" s="66">
        <v>0.9</v>
      </c>
      <c r="AF19" s="67">
        <f t="shared" si="18"/>
        <v>0.9</v>
      </c>
      <c r="AG19" s="7"/>
      <c r="AH19" s="8"/>
    </row>
    <row r="20" spans="1:34" ht="37.5" customHeight="1" x14ac:dyDescent="0.25">
      <c r="A20" s="30">
        <f t="shared" si="4"/>
        <v>14</v>
      </c>
      <c r="B20" s="28" t="s">
        <v>34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7.5" customHeight="1" x14ac:dyDescent="0.25">
      <c r="A21" s="30">
        <f t="shared" si="4"/>
        <v>15</v>
      </c>
      <c r="B21" s="28" t="s">
        <v>35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7.5" customHeight="1" x14ac:dyDescent="0.25">
      <c r="A22" s="30">
        <f t="shared" si="4"/>
        <v>16</v>
      </c>
      <c r="B22" s="28" t="s">
        <v>36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7.5" customHeight="1" x14ac:dyDescent="0.25">
      <c r="A23" s="30">
        <f t="shared" si="4"/>
        <v>17</v>
      </c>
      <c r="B23" s="28" t="s">
        <v>37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0</v>
      </c>
      <c r="Q23" s="5">
        <f t="shared" si="20"/>
        <v>158807.43015635529</v>
      </c>
      <c r="R23" s="6">
        <f t="shared" si="20"/>
        <v>0</v>
      </c>
      <c r="S23" s="5">
        <f t="shared" si="20"/>
        <v>158807.43015635529</v>
      </c>
      <c r="T23" s="6">
        <f t="shared" si="20"/>
        <v>0</v>
      </c>
      <c r="U23" s="5">
        <f t="shared" si="20"/>
        <v>138313.60299586147</v>
      </c>
      <c r="V23" s="6">
        <f t="shared" si="20"/>
        <v>21860.082304526753</v>
      </c>
      <c r="W23" s="5">
        <f t="shared" si="20"/>
        <v>138313.60299586147</v>
      </c>
      <c r="X23" s="6">
        <f t="shared" si="20"/>
        <v>0</v>
      </c>
      <c r="Y23" s="5">
        <f t="shared" si="20"/>
        <v>0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616102.14860896033</v>
      </c>
    </row>
    <row r="24" spans="1:34" ht="37.5" customHeight="1" thickBot="1" x14ac:dyDescent="0.3">
      <c r="A24" s="30">
        <f t="shared" si="4"/>
        <v>18</v>
      </c>
      <c r="B24" s="29" t="s">
        <v>38</v>
      </c>
      <c r="C24" s="23"/>
      <c r="D24" s="23"/>
      <c r="E24" s="23"/>
      <c r="F24" s="23"/>
      <c r="G24" s="23"/>
      <c r="H24" s="23"/>
      <c r="I24" s="68">
        <f>I23/(15*86400)</f>
        <v>0</v>
      </c>
      <c r="J24" s="42">
        <f>J23/(15*86400)</f>
        <v>0</v>
      </c>
      <c r="K24" s="68">
        <f t="shared" ref="K24:AF24" si="21">K23/(15*86400)</f>
        <v>0</v>
      </c>
      <c r="L24" s="42">
        <f t="shared" si="21"/>
        <v>0</v>
      </c>
      <c r="M24" s="68">
        <f t="shared" si="21"/>
        <v>0</v>
      </c>
      <c r="N24" s="42">
        <f t="shared" si="21"/>
        <v>0</v>
      </c>
      <c r="O24" s="68">
        <f t="shared" si="21"/>
        <v>0</v>
      </c>
      <c r="P24" s="42">
        <f t="shared" si="21"/>
        <v>0</v>
      </c>
      <c r="Q24" s="68">
        <f t="shared" si="21"/>
        <v>0.12253659734286673</v>
      </c>
      <c r="R24" s="42">
        <f t="shared" si="21"/>
        <v>0</v>
      </c>
      <c r="S24" s="68">
        <f t="shared" si="21"/>
        <v>0.12253659734286673</v>
      </c>
      <c r="T24" s="42">
        <f t="shared" si="21"/>
        <v>0</v>
      </c>
      <c r="U24" s="68">
        <f t="shared" si="21"/>
        <v>0.10672345910174495</v>
      </c>
      <c r="V24" s="42">
        <f t="shared" si="21"/>
        <v>1.686734745719657E-2</v>
      </c>
      <c r="W24" s="68">
        <f t="shared" si="21"/>
        <v>0.10672345910174495</v>
      </c>
      <c r="X24" s="42">
        <f t="shared" si="21"/>
        <v>0</v>
      </c>
      <c r="Y24" s="68">
        <f t="shared" si="21"/>
        <v>0</v>
      </c>
      <c r="Z24" s="42">
        <f t="shared" si="21"/>
        <v>0</v>
      </c>
      <c r="AA24" s="68">
        <f t="shared" si="21"/>
        <v>0</v>
      </c>
      <c r="AB24" s="42">
        <f t="shared" si="21"/>
        <v>0</v>
      </c>
      <c r="AC24" s="68">
        <f t="shared" si="21"/>
        <v>0</v>
      </c>
      <c r="AD24" s="42">
        <f t="shared" si="21"/>
        <v>0</v>
      </c>
      <c r="AE24" s="68">
        <f t="shared" si="21"/>
        <v>0</v>
      </c>
      <c r="AF24" s="42">
        <f t="shared" si="21"/>
        <v>0</v>
      </c>
      <c r="AG24" s="68"/>
      <c r="AH24" s="42"/>
    </row>
  </sheetData>
  <mergeCells count="24">
    <mergeCell ref="C4:C5"/>
    <mergeCell ref="M4:N4"/>
    <mergeCell ref="O4:P4"/>
    <mergeCell ref="Q4:R4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I4:J4"/>
    <mergeCell ref="K4:L4"/>
    <mergeCell ref="U4:V4"/>
    <mergeCell ref="W4:X4"/>
    <mergeCell ref="Y4:Z4"/>
    <mergeCell ref="AE4:AF4"/>
    <mergeCell ref="S4:T4"/>
    <mergeCell ref="AA4:AB4"/>
    <mergeCell ref="AC4:AD4"/>
    <mergeCell ref="A4:A5"/>
    <mergeCell ref="B4:B5"/>
  </mergeCells>
  <pageMargins left="0.25" right="0.25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ქვემო სამგირი</vt:lpstr>
      <vt:lpstr>ხაშმი </vt:lpstr>
      <vt:lpstr>პატარძეული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2024-10-23T12:07:54Z</dcterms:modified>
</cp:coreProperties>
</file>