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კახეთი\"/>
    </mc:Choice>
  </mc:AlternateContent>
  <xr:revisionPtr revIDLastSave="0" documentId="13_ncr:1_{CDB32123-B547-49C5-9AD9-F9B8756296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ზონა-3" sheetId="21" r:id="rId1"/>
    <sheet name="სამთაწყარო" sheetId="22" r:id="rId2"/>
    <sheet name="ფიროსმანი" sheetId="2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23" l="1"/>
  <c r="AC22" i="23"/>
  <c r="AA22" i="23"/>
  <c r="Y22" i="23"/>
  <c r="W22" i="23"/>
  <c r="U22" i="23"/>
  <c r="S22" i="23"/>
  <c r="Q22" i="23"/>
  <c r="O22" i="23"/>
  <c r="M22" i="23"/>
  <c r="K22" i="23"/>
  <c r="I22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AF20" i="23"/>
  <c r="AD20" i="23"/>
  <c r="AB20" i="23"/>
  <c r="Z20" i="23"/>
  <c r="X20" i="23"/>
  <c r="V20" i="23"/>
  <c r="T20" i="23"/>
  <c r="R20" i="23"/>
  <c r="P20" i="23"/>
  <c r="N20" i="23"/>
  <c r="L20" i="23"/>
  <c r="J20" i="23"/>
  <c r="AF19" i="23"/>
  <c r="AD19" i="23"/>
  <c r="AB19" i="23"/>
  <c r="Z19" i="23"/>
  <c r="X19" i="23"/>
  <c r="V19" i="23"/>
  <c r="T19" i="23"/>
  <c r="R19" i="23"/>
  <c r="P19" i="23"/>
  <c r="N19" i="23"/>
  <c r="L19" i="23"/>
  <c r="J19" i="23"/>
  <c r="AF18" i="23"/>
  <c r="AD18" i="23"/>
  <c r="AB18" i="23"/>
  <c r="Z18" i="23"/>
  <c r="X18" i="23"/>
  <c r="V18" i="23"/>
  <c r="T18" i="23"/>
  <c r="R18" i="23"/>
  <c r="P18" i="23"/>
  <c r="N18" i="23"/>
  <c r="L18" i="23"/>
  <c r="J18" i="23"/>
  <c r="AF17" i="23"/>
  <c r="AE17" i="23"/>
  <c r="AD17" i="23"/>
  <c r="AC17" i="23"/>
  <c r="Z17" i="23"/>
  <c r="M17" i="23"/>
  <c r="M23" i="23" s="1"/>
  <c r="M24" i="23" s="1"/>
  <c r="L17" i="23"/>
  <c r="K17" i="23"/>
  <c r="J17" i="23"/>
  <c r="I17" i="23"/>
  <c r="AG16" i="23"/>
  <c r="D16" i="23"/>
  <c r="E16" i="23" s="1"/>
  <c r="G16" i="23" s="1"/>
  <c r="AG15" i="23"/>
  <c r="U15" i="23"/>
  <c r="D15" i="23"/>
  <c r="E15" i="23" s="1"/>
  <c r="G15" i="23" s="1"/>
  <c r="AG14" i="23"/>
  <c r="U14" i="23"/>
  <c r="D14" i="23"/>
  <c r="E14" i="23" s="1"/>
  <c r="G14" i="23" s="1"/>
  <c r="O14" i="23" s="1"/>
  <c r="AG13" i="23"/>
  <c r="U13" i="23"/>
  <c r="D13" i="23"/>
  <c r="E13" i="23" s="1"/>
  <c r="G13" i="23" s="1"/>
  <c r="AG12" i="23"/>
  <c r="D12" i="23"/>
  <c r="E12" i="23" s="1"/>
  <c r="G12" i="23" s="1"/>
  <c r="AG11" i="23"/>
  <c r="D11" i="23"/>
  <c r="E11" i="23" s="1"/>
  <c r="G11" i="23" s="1"/>
  <c r="AG10" i="23"/>
  <c r="D10" i="23"/>
  <c r="E10" i="23" s="1"/>
  <c r="G10" i="23" s="1"/>
  <c r="AG9" i="23"/>
  <c r="D9" i="23"/>
  <c r="E9" i="23" s="1"/>
  <c r="G9" i="23" s="1"/>
  <c r="AG8" i="23"/>
  <c r="Q8" i="23"/>
  <c r="D8" i="23"/>
  <c r="E8" i="23" s="1"/>
  <c r="G8" i="23" s="1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G7" i="23"/>
  <c r="D7" i="23"/>
  <c r="E7" i="23" s="1"/>
  <c r="G7" i="23" s="1"/>
  <c r="B6" i="23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6" i="23" s="1"/>
  <c r="AE22" i="22"/>
  <c r="AC22" i="22"/>
  <c r="AA22" i="22"/>
  <c r="Y22" i="22"/>
  <c r="W22" i="22"/>
  <c r="U22" i="22"/>
  <c r="S22" i="22"/>
  <c r="Q22" i="22"/>
  <c r="O22" i="22"/>
  <c r="M22" i="22"/>
  <c r="K22" i="22"/>
  <c r="I22" i="22"/>
  <c r="AF21" i="22"/>
  <c r="AD21" i="22"/>
  <c r="AB21" i="22"/>
  <c r="Z21" i="22"/>
  <c r="X21" i="22"/>
  <c r="V21" i="22"/>
  <c r="T21" i="22"/>
  <c r="R21" i="22"/>
  <c r="P21" i="22"/>
  <c r="N21" i="22"/>
  <c r="L21" i="22"/>
  <c r="J21" i="22"/>
  <c r="AF20" i="22"/>
  <c r="AD20" i="22"/>
  <c r="AB20" i="22"/>
  <c r="Z20" i="22"/>
  <c r="X20" i="22"/>
  <c r="V20" i="22"/>
  <c r="T20" i="22"/>
  <c r="R20" i="22"/>
  <c r="P20" i="22"/>
  <c r="N20" i="22"/>
  <c r="L20" i="22"/>
  <c r="J20" i="22"/>
  <c r="AF19" i="22"/>
  <c r="AD19" i="22"/>
  <c r="AB19" i="22"/>
  <c r="Z19" i="22"/>
  <c r="X19" i="22"/>
  <c r="V19" i="22"/>
  <c r="T19" i="22"/>
  <c r="R19" i="22"/>
  <c r="P19" i="22"/>
  <c r="N19" i="22"/>
  <c r="L19" i="22"/>
  <c r="J19" i="22"/>
  <c r="AF18" i="22"/>
  <c r="AD18" i="22"/>
  <c r="AB18" i="22"/>
  <c r="Z18" i="22"/>
  <c r="X18" i="22"/>
  <c r="V18" i="22"/>
  <c r="T18" i="22"/>
  <c r="R18" i="22"/>
  <c r="P18" i="22"/>
  <c r="N18" i="22"/>
  <c r="L18" i="22"/>
  <c r="J18" i="22"/>
  <c r="AF17" i="22"/>
  <c r="AE17" i="22"/>
  <c r="AD17" i="22"/>
  <c r="AC17" i="22"/>
  <c r="Z17" i="22"/>
  <c r="M17" i="22"/>
  <c r="M23" i="22" s="1"/>
  <c r="M24" i="22" s="1"/>
  <c r="L17" i="22"/>
  <c r="K17" i="22"/>
  <c r="J17" i="22"/>
  <c r="I17" i="22"/>
  <c r="AG16" i="22"/>
  <c r="D16" i="22"/>
  <c r="E16" i="22" s="1"/>
  <c r="G16" i="22" s="1"/>
  <c r="AG15" i="22"/>
  <c r="U15" i="22"/>
  <c r="D15" i="22"/>
  <c r="E15" i="22" s="1"/>
  <c r="G15" i="22" s="1"/>
  <c r="AG14" i="22"/>
  <c r="U14" i="22"/>
  <c r="D14" i="22"/>
  <c r="E14" i="22" s="1"/>
  <c r="G14" i="22" s="1"/>
  <c r="O14" i="22" s="1"/>
  <c r="AG13" i="22"/>
  <c r="U13" i="22"/>
  <c r="D13" i="22"/>
  <c r="E13" i="22" s="1"/>
  <c r="G13" i="22" s="1"/>
  <c r="AG12" i="22"/>
  <c r="D12" i="22"/>
  <c r="E12" i="22" s="1"/>
  <c r="G12" i="22" s="1"/>
  <c r="AG11" i="22"/>
  <c r="D11" i="22"/>
  <c r="E11" i="22" s="1"/>
  <c r="G11" i="22" s="1"/>
  <c r="AG10" i="22"/>
  <c r="D10" i="22"/>
  <c r="E10" i="22" s="1"/>
  <c r="G10" i="22" s="1"/>
  <c r="AG9" i="22"/>
  <c r="D9" i="22"/>
  <c r="E9" i="22" s="1"/>
  <c r="G9" i="22" s="1"/>
  <c r="AG8" i="22"/>
  <c r="Q8" i="22"/>
  <c r="D8" i="22"/>
  <c r="E8" i="22" s="1"/>
  <c r="G8" i="22" s="1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G7" i="22"/>
  <c r="D7" i="22"/>
  <c r="E7" i="22" s="1"/>
  <c r="G7" i="22" s="1"/>
  <c r="B6" i="22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AH6" i="22" s="1"/>
  <c r="AE22" i="21"/>
  <c r="AC22" i="21"/>
  <c r="AA22" i="21"/>
  <c r="Y22" i="21"/>
  <c r="W22" i="21"/>
  <c r="U22" i="21"/>
  <c r="S22" i="21"/>
  <c r="Q22" i="21"/>
  <c r="O22" i="21"/>
  <c r="M22" i="21"/>
  <c r="K22" i="21"/>
  <c r="I22" i="21"/>
  <c r="AF21" i="21"/>
  <c r="AD21" i="21"/>
  <c r="AB21" i="21"/>
  <c r="Z21" i="21"/>
  <c r="X21" i="21"/>
  <c r="V21" i="21"/>
  <c r="T21" i="21"/>
  <c r="R21" i="21"/>
  <c r="P21" i="21"/>
  <c r="N21" i="21"/>
  <c r="L21" i="21"/>
  <c r="J21" i="21"/>
  <c r="AF20" i="21"/>
  <c r="AD20" i="21"/>
  <c r="AB20" i="21"/>
  <c r="Z20" i="21"/>
  <c r="X20" i="21"/>
  <c r="V20" i="21"/>
  <c r="T20" i="21"/>
  <c r="R20" i="21"/>
  <c r="P20" i="21"/>
  <c r="N20" i="21"/>
  <c r="L20" i="21"/>
  <c r="J20" i="21"/>
  <c r="AF19" i="21"/>
  <c r="AD19" i="21"/>
  <c r="AB19" i="21"/>
  <c r="Z19" i="21"/>
  <c r="X19" i="21"/>
  <c r="V19" i="21"/>
  <c r="T19" i="21"/>
  <c r="R19" i="21"/>
  <c r="P19" i="21"/>
  <c r="N19" i="21"/>
  <c r="L19" i="21"/>
  <c r="J19" i="21"/>
  <c r="AF18" i="21"/>
  <c r="AD18" i="21"/>
  <c r="AB18" i="21"/>
  <c r="Z18" i="21"/>
  <c r="X18" i="21"/>
  <c r="V18" i="21"/>
  <c r="T18" i="21"/>
  <c r="R18" i="21"/>
  <c r="P18" i="21"/>
  <c r="N18" i="21"/>
  <c r="L18" i="21"/>
  <c r="J18" i="21"/>
  <c r="AF17" i="21"/>
  <c r="AE17" i="21"/>
  <c r="AD17" i="21"/>
  <c r="AC17" i="21"/>
  <c r="Z17" i="21"/>
  <c r="M17" i="21"/>
  <c r="L17" i="21"/>
  <c r="K17" i="21"/>
  <c r="J17" i="21"/>
  <c r="I17" i="21"/>
  <c r="Z22" i="22" l="1"/>
  <c r="Z23" i="22" s="1"/>
  <c r="Z24" i="22" s="1"/>
  <c r="R22" i="22"/>
  <c r="AH14" i="23"/>
  <c r="AC23" i="22"/>
  <c r="AC24" i="22" s="1"/>
  <c r="R22" i="23"/>
  <c r="T22" i="22"/>
  <c r="K23" i="22"/>
  <c r="K24" i="22" s="1"/>
  <c r="K23" i="23"/>
  <c r="K24" i="23" s="1"/>
  <c r="J22" i="22"/>
  <c r="J23" i="22" s="1"/>
  <c r="J24" i="22" s="1"/>
  <c r="N22" i="22"/>
  <c r="L22" i="23"/>
  <c r="L23" i="23" s="1"/>
  <c r="L24" i="23" s="1"/>
  <c r="AB22" i="23"/>
  <c r="X22" i="23"/>
  <c r="P22" i="22"/>
  <c r="AF22" i="22"/>
  <c r="AF23" i="22" s="1"/>
  <c r="AF24" i="22" s="1"/>
  <c r="AH14" i="22"/>
  <c r="V22" i="22"/>
  <c r="T22" i="23"/>
  <c r="V22" i="23"/>
  <c r="AE23" i="22"/>
  <c r="AE24" i="22" s="1"/>
  <c r="AD22" i="22"/>
  <c r="AD23" i="22" s="1"/>
  <c r="AD24" i="22" s="1"/>
  <c r="X22" i="22"/>
  <c r="J22" i="23"/>
  <c r="J23" i="23" s="1"/>
  <c r="J24" i="23" s="1"/>
  <c r="Z22" i="23"/>
  <c r="Z23" i="23" s="1"/>
  <c r="Z24" i="23" s="1"/>
  <c r="L22" i="22"/>
  <c r="L23" i="22" s="1"/>
  <c r="L24" i="22" s="1"/>
  <c r="AB22" i="22"/>
  <c r="AG17" i="23"/>
  <c r="N22" i="23"/>
  <c r="AD22" i="23"/>
  <c r="AD23" i="23" s="1"/>
  <c r="AD24" i="23" s="1"/>
  <c r="AC23" i="23"/>
  <c r="AC24" i="23" s="1"/>
  <c r="AE23" i="23"/>
  <c r="AE24" i="23" s="1"/>
  <c r="P22" i="23"/>
  <c r="AF22" i="23"/>
  <c r="AF23" i="23" s="1"/>
  <c r="AF24" i="23" s="1"/>
  <c r="AG17" i="22"/>
  <c r="X11" i="23"/>
  <c r="V11" i="23"/>
  <c r="T11" i="23"/>
  <c r="R11" i="23"/>
  <c r="O11" i="23"/>
  <c r="T12" i="23"/>
  <c r="V12" i="23"/>
  <c r="R12" i="23"/>
  <c r="O12" i="23"/>
  <c r="Y12" i="23"/>
  <c r="W12" i="23"/>
  <c r="W15" i="23"/>
  <c r="S15" i="23"/>
  <c r="Y15" i="23"/>
  <c r="Q15" i="23"/>
  <c r="O15" i="23"/>
  <c r="W13" i="23"/>
  <c r="S13" i="23"/>
  <c r="P13" i="23"/>
  <c r="AB9" i="23"/>
  <c r="O9" i="23"/>
  <c r="T10" i="23"/>
  <c r="N10" i="23"/>
  <c r="O16" i="23"/>
  <c r="Q16" i="23"/>
  <c r="AA16" i="23"/>
  <c r="AA17" i="23" s="1"/>
  <c r="AA23" i="23" s="1"/>
  <c r="AA24" i="23" s="1"/>
  <c r="S16" i="23"/>
  <c r="W7" i="23"/>
  <c r="U7" i="23"/>
  <c r="U17" i="23" s="1"/>
  <c r="U23" i="23" s="1"/>
  <c r="U24" i="23" s="1"/>
  <c r="T7" i="23"/>
  <c r="R7" i="23"/>
  <c r="O8" i="23"/>
  <c r="T8" i="23"/>
  <c r="AB8" i="23"/>
  <c r="X8" i="23"/>
  <c r="V8" i="23"/>
  <c r="I23" i="23"/>
  <c r="T10" i="22"/>
  <c r="N10" i="22"/>
  <c r="O16" i="22"/>
  <c r="AA16" i="22"/>
  <c r="AA17" i="22" s="1"/>
  <c r="AA23" i="22" s="1"/>
  <c r="AA24" i="22" s="1"/>
  <c r="S16" i="22"/>
  <c r="Q16" i="22"/>
  <c r="O8" i="22"/>
  <c r="X8" i="22"/>
  <c r="AB8" i="22"/>
  <c r="V8" i="22"/>
  <c r="T8" i="22"/>
  <c r="X11" i="22"/>
  <c r="V11" i="22"/>
  <c r="O11" i="22"/>
  <c r="R11" i="22"/>
  <c r="T11" i="22"/>
  <c r="O9" i="22"/>
  <c r="AB9" i="22"/>
  <c r="T12" i="22"/>
  <c r="R12" i="22"/>
  <c r="Y12" i="22"/>
  <c r="O12" i="22"/>
  <c r="W12" i="22"/>
  <c r="V12" i="22"/>
  <c r="W15" i="22"/>
  <c r="Q15" i="22"/>
  <c r="O15" i="22"/>
  <c r="S15" i="22"/>
  <c r="Y15" i="22"/>
  <c r="W7" i="22"/>
  <c r="U7" i="22"/>
  <c r="U17" i="22" s="1"/>
  <c r="U23" i="22" s="1"/>
  <c r="U24" i="22" s="1"/>
  <c r="T7" i="22"/>
  <c r="R7" i="22"/>
  <c r="S13" i="22"/>
  <c r="P13" i="22"/>
  <c r="W13" i="22"/>
  <c r="I23" i="22"/>
  <c r="J22" i="21"/>
  <c r="J23" i="21" s="1"/>
  <c r="J24" i="21" s="1"/>
  <c r="Z22" i="21"/>
  <c r="Z23" i="21" s="1"/>
  <c r="Z24" i="21" s="1"/>
  <c r="AC23" i="21"/>
  <c r="AC24" i="21" s="1"/>
  <c r="AE23" i="21"/>
  <c r="AE24" i="21" s="1"/>
  <c r="I23" i="21"/>
  <c r="I24" i="21" s="1"/>
  <c r="T22" i="21"/>
  <c r="N22" i="21"/>
  <c r="AD22" i="21"/>
  <c r="AD23" i="21" s="1"/>
  <c r="AD24" i="21" s="1"/>
  <c r="R22" i="21"/>
  <c r="V22" i="21"/>
  <c r="P22" i="21"/>
  <c r="AF22" i="21"/>
  <c r="AF23" i="21" s="1"/>
  <c r="AF24" i="21" s="1"/>
  <c r="K23" i="21"/>
  <c r="K24" i="21" s="1"/>
  <c r="X22" i="21"/>
  <c r="M23" i="21"/>
  <c r="M24" i="21" s="1"/>
  <c r="L22" i="21"/>
  <c r="L23" i="21" s="1"/>
  <c r="L24" i="21" s="1"/>
  <c r="AB22" i="21"/>
  <c r="U15" i="21"/>
  <c r="U14" i="21"/>
  <c r="U13" i="21"/>
  <c r="Q8" i="21"/>
  <c r="B6" i="21"/>
  <c r="C6" i="21" s="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V6" i="21" s="1"/>
  <c r="W6" i="21" s="1"/>
  <c r="X6" i="21" s="1"/>
  <c r="Y6" i="21" s="1"/>
  <c r="Z6" i="21" s="1"/>
  <c r="AA6" i="21" s="1"/>
  <c r="AB6" i="21" s="1"/>
  <c r="AC6" i="21" s="1"/>
  <c r="AD6" i="21" s="1"/>
  <c r="AE6" i="21" s="1"/>
  <c r="AF6" i="21" s="1"/>
  <c r="AG6" i="21" s="1"/>
  <c r="AH6" i="21" s="1"/>
  <c r="AG16" i="21"/>
  <c r="AG15" i="21"/>
  <c r="AG14" i="21"/>
  <c r="AG13" i="21"/>
  <c r="AG12" i="21"/>
  <c r="AG11" i="21"/>
  <c r="AG10" i="21"/>
  <c r="AG9" i="21"/>
  <c r="AG8" i="21"/>
  <c r="AG7" i="2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B17" i="22" l="1"/>
  <c r="AB23" i="22" s="1"/>
  <c r="AB24" i="22" s="1"/>
  <c r="AH9" i="23"/>
  <c r="S17" i="22"/>
  <c r="S23" i="22" s="1"/>
  <c r="S24" i="22" s="1"/>
  <c r="X17" i="22"/>
  <c r="X23" i="22" s="1"/>
  <c r="X24" i="22" s="1"/>
  <c r="Q17" i="23"/>
  <c r="Q23" i="23" s="1"/>
  <c r="Q24" i="23" s="1"/>
  <c r="X17" i="23"/>
  <c r="X23" i="23" s="1"/>
  <c r="X24" i="23" s="1"/>
  <c r="AH11" i="23"/>
  <c r="V17" i="23"/>
  <c r="V23" i="23" s="1"/>
  <c r="V24" i="23" s="1"/>
  <c r="AB17" i="23"/>
  <c r="AB23" i="23" s="1"/>
  <c r="AB24" i="23" s="1"/>
  <c r="W17" i="23"/>
  <c r="W23" i="23" s="1"/>
  <c r="W24" i="23" s="1"/>
  <c r="Q17" i="22"/>
  <c r="Q23" i="22" s="1"/>
  <c r="Q24" i="22" s="1"/>
  <c r="AH8" i="23"/>
  <c r="O17" i="23"/>
  <c r="O23" i="23" s="1"/>
  <c r="O24" i="23" s="1"/>
  <c r="AH13" i="23"/>
  <c r="P17" i="23"/>
  <c r="P23" i="23" s="1"/>
  <c r="P24" i="23" s="1"/>
  <c r="R17" i="23"/>
  <c r="R23" i="23" s="1"/>
  <c r="R24" i="23" s="1"/>
  <c r="AH7" i="23"/>
  <c r="AH16" i="23"/>
  <c r="S17" i="23"/>
  <c r="S23" i="23" s="1"/>
  <c r="S24" i="23" s="1"/>
  <c r="Y17" i="23"/>
  <c r="Y23" i="23" s="1"/>
  <c r="Y24" i="23" s="1"/>
  <c r="I24" i="23"/>
  <c r="T17" i="23"/>
  <c r="T23" i="23" s="1"/>
  <c r="T24" i="23" s="1"/>
  <c r="AH10" i="23"/>
  <c r="N17" i="23"/>
  <c r="AH12" i="23"/>
  <c r="AH15" i="23"/>
  <c r="AH11" i="22"/>
  <c r="O17" i="22"/>
  <c r="O23" i="22" s="1"/>
  <c r="O24" i="22" s="1"/>
  <c r="AH8" i="22"/>
  <c r="AH12" i="22"/>
  <c r="Y17" i="22"/>
  <c r="Y23" i="22" s="1"/>
  <c r="Y24" i="22" s="1"/>
  <c r="AH13" i="22"/>
  <c r="P17" i="22"/>
  <c r="P23" i="22" s="1"/>
  <c r="P24" i="22" s="1"/>
  <c r="AH15" i="22"/>
  <c r="R17" i="22"/>
  <c r="R23" i="22" s="1"/>
  <c r="R24" i="22" s="1"/>
  <c r="AH7" i="22"/>
  <c r="AH9" i="22"/>
  <c r="AH16" i="22"/>
  <c r="I24" i="22"/>
  <c r="W17" i="22"/>
  <c r="W23" i="22" s="1"/>
  <c r="W24" i="22" s="1"/>
  <c r="T17" i="22"/>
  <c r="T23" i="22" s="1"/>
  <c r="T24" i="22" s="1"/>
  <c r="V17" i="22"/>
  <c r="V23" i="22" s="1"/>
  <c r="V24" i="22" s="1"/>
  <c r="N17" i="22"/>
  <c r="AH10" i="22"/>
  <c r="AG17" i="21"/>
  <c r="N23" i="23" l="1"/>
  <c r="AH17" i="23"/>
  <c r="N23" i="22"/>
  <c r="AH17" i="22"/>
  <c r="D16" i="21"/>
  <c r="E16" i="21" s="1"/>
  <c r="G16" i="21" s="1"/>
  <c r="D15" i="21"/>
  <c r="E15" i="21" s="1"/>
  <c r="G15" i="21" s="1"/>
  <c r="D14" i="21"/>
  <c r="E14" i="21" s="1"/>
  <c r="G14" i="21" s="1"/>
  <c r="O14" i="21" s="1"/>
  <c r="D13" i="21"/>
  <c r="E13" i="21" s="1"/>
  <c r="G13" i="21" s="1"/>
  <c r="D12" i="21"/>
  <c r="E12" i="21" s="1"/>
  <c r="G12" i="21" s="1"/>
  <c r="D11" i="21"/>
  <c r="E11" i="21" s="1"/>
  <c r="G11" i="21" s="1"/>
  <c r="D10" i="21"/>
  <c r="E10" i="21" s="1"/>
  <c r="G10" i="21" s="1"/>
  <c r="D9" i="21"/>
  <c r="E9" i="21" s="1"/>
  <c r="G9" i="21" s="1"/>
  <c r="D8" i="21"/>
  <c r="E8" i="21" s="1"/>
  <c r="G8" i="21" s="1"/>
  <c r="D7" i="21"/>
  <c r="E7" i="21" s="1"/>
  <c r="G7" i="21" s="1"/>
  <c r="N24" i="23" l="1"/>
  <c r="AH23" i="23"/>
  <c r="N24" i="22"/>
  <c r="AH23" i="22"/>
  <c r="AB9" i="21"/>
  <c r="O9" i="21"/>
  <c r="V11" i="21"/>
  <c r="R11" i="21"/>
  <c r="X11" i="21"/>
  <c r="T11" i="21"/>
  <c r="O11" i="21"/>
  <c r="T12" i="21"/>
  <c r="R12" i="21"/>
  <c r="O12" i="21"/>
  <c r="W12" i="21"/>
  <c r="Y12" i="21"/>
  <c r="V12" i="21"/>
  <c r="T10" i="21"/>
  <c r="N10" i="21"/>
  <c r="W13" i="21"/>
  <c r="P13" i="21"/>
  <c r="P17" i="21" s="1"/>
  <c r="P23" i="21" s="1"/>
  <c r="P24" i="21" s="1"/>
  <c r="S13" i="21"/>
  <c r="Q16" i="21"/>
  <c r="O16" i="21"/>
  <c r="AA16" i="21"/>
  <c r="AA17" i="21" s="1"/>
  <c r="AA23" i="21" s="1"/>
  <c r="AA24" i="21" s="1"/>
  <c r="S16" i="21"/>
  <c r="O8" i="21"/>
  <c r="AB8" i="21"/>
  <c r="V8" i="21"/>
  <c r="T8" i="21"/>
  <c r="X8" i="21"/>
  <c r="Y15" i="21"/>
  <c r="Q15" i="21"/>
  <c r="W15" i="21"/>
  <c r="S15" i="21"/>
  <c r="O15" i="21"/>
  <c r="AH14" i="21"/>
  <c r="R7" i="21"/>
  <c r="W7" i="21"/>
  <c r="U7" i="21"/>
  <c r="U17" i="21" s="1"/>
  <c r="U23" i="21" s="1"/>
  <c r="U24" i="21" s="1"/>
  <c r="T7" i="21"/>
  <c r="X17" i="21" l="1"/>
  <c r="X23" i="21" s="1"/>
  <c r="X24" i="21" s="1"/>
  <c r="Q17" i="21"/>
  <c r="Q23" i="21" s="1"/>
  <c r="Q24" i="21" s="1"/>
  <c r="AB17" i="21"/>
  <c r="AB23" i="21" s="1"/>
  <c r="AB24" i="21" s="1"/>
  <c r="V17" i="21"/>
  <c r="V23" i="21" s="1"/>
  <c r="V24" i="21" s="1"/>
  <c r="T17" i="21"/>
  <c r="T23" i="21" s="1"/>
  <c r="T24" i="21" s="1"/>
  <c r="W17" i="21"/>
  <c r="W23" i="21" s="1"/>
  <c r="W24" i="21" s="1"/>
  <c r="Y17" i="21"/>
  <c r="Y23" i="21" s="1"/>
  <c r="Y24" i="21" s="1"/>
  <c r="AH15" i="21"/>
  <c r="AH16" i="21"/>
  <c r="N17" i="21"/>
  <c r="N23" i="21" s="1"/>
  <c r="N24" i="21" s="1"/>
  <c r="AH10" i="21"/>
  <c r="AH8" i="21"/>
  <c r="AH12" i="21"/>
  <c r="AH11" i="21"/>
  <c r="AH13" i="21"/>
  <c r="S17" i="21"/>
  <c r="S23" i="21" s="1"/>
  <c r="S24" i="21" s="1"/>
  <c r="O17" i="21"/>
  <c r="O23" i="21" s="1"/>
  <c r="O24" i="21" s="1"/>
  <c r="AH9" i="21"/>
  <c r="R17" i="21"/>
  <c r="AH7" i="21"/>
  <c r="R23" i="21" l="1"/>
  <c r="AH17" i="21"/>
  <c r="R24" i="21" l="1"/>
  <c r="AH23" i="21"/>
</calcChain>
</file>

<file path=xl/sharedStrings.xml><?xml version="1.0" encoding="utf-8"?>
<sst xmlns="http://schemas.openxmlformats.org/spreadsheetml/2006/main" count="204" uniqueCount="49">
  <si>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</si>
  <si>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</si>
  <si>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</si>
  <si>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</si>
  <si>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</si>
  <si>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</si>
  <si>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</si>
  <si>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</si>
  <si>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</si>
  <si>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</si>
  <si>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</si>
  <si>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</si>
  <si>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</si>
  <si>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</si>
  <si>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</si>
  <si>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</si>
  <si>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</si>
  <si>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</si>
  <si>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</si>
  <si>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</si>
  <si>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</si>
  <si>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</si>
  <si>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</si>
  <si>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</si>
  <si>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</si>
  <si>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</si>
  <si>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</si>
  <si>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</si>
  <si>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</si>
  <si>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</si>
  <si>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</si>
  <si>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</si>
  <si>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</si>
  <si>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</si>
  <si>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</si>
  <si>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</si>
  <si>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</si>
  <si>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</si>
  <si>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</si>
  <si>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 წნორი-მილარის მასივი ალაზნის სარწყავი სისტემისა და გომბორის მთისწინა მასივები</t>
    </r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</si>
  <si>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</si>
  <si>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</si>
  <si>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</si>
  <si>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</si>
  <si>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</si>
  <si>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</si>
  <si>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ქვემო ალაზანი (ქვემო ალაზნისს.ს.)</t>
  </si>
  <si>
    <t>ქვემო ალაზანი (სამთაწყაროს მექანიკური ს.ს.)</t>
  </si>
  <si>
    <t>ქვემო ალაზანი (ფიროსმანის მექანიკური ს.ს.)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</si>
</sst>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2F8E-0E50-4808-B89B-1558D7C6D9A5}">
  <sheetPr>
    <tabColor rgb="FF00B050"/>
    <pageSetUpPr fitToPage="1"/>
  </sheetPr>
  <dimension ref="A1:AH24"/>
  <sheetViews>
    <sheetView tabSelected="1" view="pageBreakPreview" zoomScale="60" zoomScaleNormal="90" workbookViewId="0">
      <selection activeCell="D20" sqref="D20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2.140625" style="1" customWidth="1"/>
    <col min="7" max="7" width="9.140625" style="1" customWidth="1"/>
    <col min="8" max="8" width="13.5703125" style="1" customWidth="1"/>
    <col min="9" max="12" width="7.28515625" style="2" customWidth="1"/>
    <col min="13" max="14" width="7.28515625" style="1" customWidth="1"/>
    <col min="15" max="15" width="16.28515625" style="1" customWidth="1"/>
    <col min="16" max="16" width="13.28515625" style="1" customWidth="1"/>
    <col min="17" max="17" width="15.5703125" style="1" customWidth="1"/>
    <col min="18" max="18" width="16.7109375" style="1" customWidth="1"/>
    <col min="19" max="19" width="15" style="1" customWidth="1"/>
    <col min="20" max="20" width="16.85546875" style="1" customWidth="1"/>
    <col min="21" max="21" width="14.5703125" style="1" customWidth="1"/>
    <col min="22" max="22" width="16.140625" style="1" customWidth="1"/>
    <col min="23" max="23" width="14.85546875" style="1" customWidth="1"/>
    <col min="24" max="24" width="17.42578125" style="1" customWidth="1"/>
    <col min="25" max="25" width="14.42578125" style="1" customWidth="1"/>
    <col min="26" max="26" width="11" style="1" customWidth="1"/>
    <col min="27" max="27" width="12.7109375" style="1" customWidth="1"/>
    <col min="28" max="28" width="14.7109375" style="1" customWidth="1"/>
    <col min="29" max="32" width="7.28515625" style="1" customWidth="1"/>
    <col min="33" max="33" width="13.85546875" style="2" customWidth="1"/>
    <col min="34" max="34" width="18.140625" style="2" customWidth="1"/>
    <col min="35" max="16384" width="9.140625" style="1"/>
  </cols>
  <sheetData>
    <row r="1" spans="1:34" ht="19.5" x14ac:dyDescent="0.35">
      <c r="A1" s="78" t="s">
        <v>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39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60" customHeight="1" thickBot="1" x14ac:dyDescent="0.3">
      <c r="A4" s="94" t="s">
        <v>1</v>
      </c>
      <c r="B4" s="96" t="s">
        <v>2</v>
      </c>
      <c r="C4" s="96" t="s">
        <v>3</v>
      </c>
      <c r="D4" s="87" t="s">
        <v>26</v>
      </c>
      <c r="E4" s="87" t="s">
        <v>27</v>
      </c>
      <c r="F4" s="87" t="s">
        <v>28</v>
      </c>
      <c r="G4" s="87" t="s">
        <v>29</v>
      </c>
      <c r="H4" s="87" t="s">
        <v>38</v>
      </c>
      <c r="I4" s="91" t="s">
        <v>41</v>
      </c>
      <c r="J4" s="92"/>
      <c r="K4" s="91" t="s">
        <v>40</v>
      </c>
      <c r="L4" s="93"/>
      <c r="M4" s="89" t="s">
        <v>4</v>
      </c>
      <c r="N4" s="90"/>
      <c r="O4" s="89" t="s">
        <v>5</v>
      </c>
      <c r="P4" s="90"/>
      <c r="Q4" s="89" t="s">
        <v>6</v>
      </c>
      <c r="R4" s="90"/>
      <c r="S4" s="89" t="s">
        <v>7</v>
      </c>
      <c r="T4" s="90"/>
      <c r="U4" s="89" t="s">
        <v>8</v>
      </c>
      <c r="V4" s="90"/>
      <c r="W4" s="89" t="s">
        <v>9</v>
      </c>
      <c r="X4" s="90"/>
      <c r="Y4" s="89" t="s">
        <v>10</v>
      </c>
      <c r="Z4" s="90"/>
      <c r="AA4" s="89" t="s">
        <v>11</v>
      </c>
      <c r="AB4" s="90"/>
      <c r="AC4" s="89" t="s">
        <v>42</v>
      </c>
      <c r="AD4" s="90"/>
      <c r="AE4" s="89" t="s">
        <v>12</v>
      </c>
      <c r="AF4" s="90"/>
      <c r="AG4" s="76" t="s">
        <v>43</v>
      </c>
      <c r="AH4" s="77"/>
    </row>
    <row r="5" spans="1:34" ht="33.75" customHeight="1" thickBot="1" x14ac:dyDescent="0.3">
      <c r="A5" s="95"/>
      <c r="B5" s="97"/>
      <c r="C5" s="97"/>
      <c r="D5" s="97"/>
      <c r="E5" s="97"/>
      <c r="F5" s="88"/>
      <c r="G5" s="97"/>
      <c r="H5" s="88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7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5" t="s">
        <v>44</v>
      </c>
      <c r="AH5" s="65" t="s">
        <v>45</v>
      </c>
    </row>
    <row r="6" spans="1:34" ht="15.75" thickBot="1" x14ac:dyDescent="0.3">
      <c r="A6" s="14">
        <v>1</v>
      </c>
      <c r="B6" s="14">
        <f>A6+1</f>
        <v>2</v>
      </c>
      <c r="C6" s="14">
        <f t="shared" ref="C6:AH6" si="0">B6+1</f>
        <v>3</v>
      </c>
      <c r="D6" s="14">
        <f t="shared" si="0"/>
        <v>4</v>
      </c>
      <c r="E6" s="14">
        <f t="shared" si="0"/>
        <v>5</v>
      </c>
      <c r="F6" s="14">
        <f t="shared" si="0"/>
        <v>6</v>
      </c>
      <c r="G6" s="14">
        <f t="shared" si="0"/>
        <v>7</v>
      </c>
      <c r="H6" s="14">
        <f t="shared" si="0"/>
        <v>8</v>
      </c>
      <c r="I6" s="14">
        <f t="shared" si="0"/>
        <v>9</v>
      </c>
      <c r="J6" s="14">
        <f t="shared" si="0"/>
        <v>10</v>
      </c>
      <c r="K6" s="14">
        <f t="shared" si="0"/>
        <v>11</v>
      </c>
      <c r="L6" s="14">
        <f t="shared" si="0"/>
        <v>12</v>
      </c>
      <c r="M6" s="14">
        <f t="shared" si="0"/>
        <v>13</v>
      </c>
      <c r="N6" s="14">
        <f t="shared" si="0"/>
        <v>14</v>
      </c>
      <c r="O6" s="14">
        <f t="shared" si="0"/>
        <v>15</v>
      </c>
      <c r="P6" s="14">
        <f t="shared" si="0"/>
        <v>16</v>
      </c>
      <c r="Q6" s="14">
        <f t="shared" si="0"/>
        <v>17</v>
      </c>
      <c r="R6" s="14">
        <f t="shared" si="0"/>
        <v>18</v>
      </c>
      <c r="S6" s="14">
        <f t="shared" si="0"/>
        <v>19</v>
      </c>
      <c r="T6" s="14">
        <f t="shared" si="0"/>
        <v>20</v>
      </c>
      <c r="U6" s="14">
        <f t="shared" si="0"/>
        <v>21</v>
      </c>
      <c r="V6" s="14">
        <f t="shared" si="0"/>
        <v>22</v>
      </c>
      <c r="W6" s="14">
        <f t="shared" si="0"/>
        <v>23</v>
      </c>
      <c r="X6" s="14">
        <f t="shared" si="0"/>
        <v>24</v>
      </c>
      <c r="Y6" s="14">
        <f t="shared" si="0"/>
        <v>25</v>
      </c>
      <c r="Z6" s="14">
        <f t="shared" si="0"/>
        <v>26</v>
      </c>
      <c r="AA6" s="14">
        <f t="shared" si="0"/>
        <v>27</v>
      </c>
      <c r="AB6" s="14">
        <f t="shared" si="0"/>
        <v>28</v>
      </c>
      <c r="AC6" s="14">
        <f t="shared" si="0"/>
        <v>29</v>
      </c>
      <c r="AD6" s="14">
        <f t="shared" si="0"/>
        <v>30</v>
      </c>
      <c r="AE6" s="14">
        <f t="shared" si="0"/>
        <v>31</v>
      </c>
      <c r="AF6" s="14">
        <f t="shared" si="0"/>
        <v>32</v>
      </c>
      <c r="AG6" s="14">
        <f t="shared" si="0"/>
        <v>33</v>
      </c>
      <c r="AH6" s="14">
        <f t="shared" si="0"/>
        <v>34</v>
      </c>
    </row>
    <row r="7" spans="1:34" ht="42" customHeight="1" x14ac:dyDescent="0.25">
      <c r="A7" s="47">
        <v>1</v>
      </c>
      <c r="B7" s="38" t="s">
        <v>16</v>
      </c>
      <c r="C7" s="39">
        <v>1235</v>
      </c>
      <c r="D7" s="39">
        <f>C7/86.4</f>
        <v>14.293981481481481</v>
      </c>
      <c r="E7" s="59">
        <f>D7/15</f>
        <v>0.95293209876543206</v>
      </c>
      <c r="F7" s="39">
        <v>761.78</v>
      </c>
      <c r="G7" s="60">
        <f>E7*F7</f>
        <v>725.92461419753079</v>
      </c>
      <c r="H7" s="39">
        <v>4</v>
      </c>
      <c r="I7" s="44"/>
      <c r="J7" s="45"/>
      <c r="K7" s="44"/>
      <c r="L7" s="45"/>
      <c r="M7" s="40"/>
      <c r="N7" s="41"/>
      <c r="O7" s="40"/>
      <c r="P7" s="41"/>
      <c r="Q7" s="40"/>
      <c r="R7" s="42">
        <f>G7*16*86.4</f>
        <v>1003518.1866666666</v>
      </c>
      <c r="S7" s="40"/>
      <c r="T7" s="42">
        <f>G7*16*86.4</f>
        <v>1003518.1866666666</v>
      </c>
      <c r="U7" s="43">
        <f>G7*15*86.4</f>
        <v>940798.29999999993</v>
      </c>
      <c r="V7" s="41"/>
      <c r="W7" s="43">
        <f>G7*15*86.4</f>
        <v>940798.29999999993</v>
      </c>
      <c r="X7" s="41"/>
      <c r="Y7" s="40"/>
      <c r="Z7" s="41"/>
      <c r="AA7" s="40"/>
      <c r="AB7" s="41"/>
      <c r="AC7" s="40"/>
      <c r="AD7" s="61"/>
      <c r="AE7" s="40"/>
      <c r="AF7" s="41"/>
      <c r="AG7" s="71">
        <f>F7*H7</f>
        <v>3047.12</v>
      </c>
      <c r="AH7" s="66">
        <f>I7+J7+K7+L7+M7+N7+O7+P7+Q7+R7+S7+T7+U7+V7+W7+X7+Y7+Z7+AA7+AB7+AC7+AD7+AE7+AF7</f>
        <v>3888632.9733333332</v>
      </c>
    </row>
    <row r="8" spans="1:34" ht="42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16">
        <f t="shared" ref="E8:E16" si="2">D8/15</f>
        <v>0.95293209876543206</v>
      </c>
      <c r="F8" s="20">
        <v>964.15</v>
      </c>
      <c r="G8" s="34">
        <f t="shared" ref="G8:G16" si="3">E8*F8</f>
        <v>918.76948302469134</v>
      </c>
      <c r="H8" s="20">
        <v>6</v>
      </c>
      <c r="I8" s="3"/>
      <c r="J8" s="4"/>
      <c r="K8" s="3"/>
      <c r="L8" s="4"/>
      <c r="M8" s="15"/>
      <c r="N8" s="9"/>
      <c r="O8" s="7">
        <f>G8*15*86.4</f>
        <v>1190725.25</v>
      </c>
      <c r="P8" s="9"/>
      <c r="Q8" s="7">
        <f>G815*86.4</f>
        <v>0</v>
      </c>
      <c r="R8" s="9"/>
      <c r="S8" s="15"/>
      <c r="T8" s="8">
        <f>G8*16*86.4</f>
        <v>1270106.9333333333</v>
      </c>
      <c r="U8" s="15"/>
      <c r="V8" s="8">
        <f>G8*16*86.4</f>
        <v>1270106.9333333333</v>
      </c>
      <c r="W8" s="15"/>
      <c r="X8" s="8">
        <f>G8*16*86.4</f>
        <v>1270106.9333333333</v>
      </c>
      <c r="Y8" s="15"/>
      <c r="Z8" s="9"/>
      <c r="AA8" s="15"/>
      <c r="AB8" s="8">
        <f>G8*16*86.4</f>
        <v>1270106.9333333333</v>
      </c>
      <c r="AC8" s="15"/>
      <c r="AD8" s="25"/>
      <c r="AE8" s="15"/>
      <c r="AF8" s="9"/>
      <c r="AG8" s="19">
        <f>F8*H8</f>
        <v>5784.9</v>
      </c>
      <c r="AH8" s="67">
        <f>I8+J8+K8+L8+M8+N8+O8+P8+Q8+R8+S8+T8+U8+V8+W8+X8+Y8+Z8+AA8+AB8+AC8+AD8+AE8+AF8</f>
        <v>6271152.9833333343</v>
      </c>
    </row>
    <row r="9" spans="1:34" ht="42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16">
        <f t="shared" si="2"/>
        <v>1.0887345679012346</v>
      </c>
      <c r="F9" s="20">
        <v>147.5</v>
      </c>
      <c r="G9" s="34">
        <f t="shared" si="3"/>
        <v>160.5883487654321</v>
      </c>
      <c r="H9" s="20">
        <v>2</v>
      </c>
      <c r="I9" s="3"/>
      <c r="J9" s="4"/>
      <c r="K9" s="3"/>
      <c r="L9" s="4"/>
      <c r="M9" s="15"/>
      <c r="N9" s="9"/>
      <c r="O9" s="7">
        <f>G9*15*86.4</f>
        <v>208122.50000000003</v>
      </c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8">
        <f>G9*16*86.4</f>
        <v>221997.33333333334</v>
      </c>
      <c r="AC9" s="15"/>
      <c r="AD9" s="25"/>
      <c r="AE9" s="15"/>
      <c r="AF9" s="9"/>
      <c r="AG9" s="19">
        <f t="shared" ref="AG9:AG15" si="5">F9*H9</f>
        <v>295</v>
      </c>
      <c r="AH9" s="67">
        <f t="shared" ref="AH9:AH16" si="6">I9+J9+K9+L9+M9+N9+O9+P9+Q9+R9+S9+T9+U9+V9+W9+X9+Y9+Z9+AA9+AB9+AC9+AD9+AE9+AF9</f>
        <v>430119.83333333337</v>
      </c>
    </row>
    <row r="10" spans="1:34" ht="42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>
        <v>0</v>
      </c>
      <c r="G10" s="34">
        <f t="shared" si="3"/>
        <v>0</v>
      </c>
      <c r="H10" s="20">
        <v>2</v>
      </c>
      <c r="I10" s="3"/>
      <c r="J10" s="4"/>
      <c r="K10" s="3"/>
      <c r="L10" s="4"/>
      <c r="M10" s="15"/>
      <c r="N10" s="8">
        <f>G10*16*86.4</f>
        <v>0</v>
      </c>
      <c r="O10" s="15"/>
      <c r="P10" s="9"/>
      <c r="Q10" s="15"/>
      <c r="R10" s="9"/>
      <c r="S10" s="15"/>
      <c r="T10" s="8">
        <f>G10*16*86.4</f>
        <v>0</v>
      </c>
      <c r="U10" s="15"/>
      <c r="V10" s="9"/>
      <c r="W10" s="15"/>
      <c r="X10" s="9"/>
      <c r="Y10" s="15"/>
      <c r="Z10" s="9"/>
      <c r="AA10" s="15"/>
      <c r="AB10" s="9"/>
      <c r="AC10" s="15"/>
      <c r="AD10" s="25"/>
      <c r="AE10" s="15"/>
      <c r="AF10" s="9"/>
      <c r="AG10" s="19">
        <f t="shared" si="5"/>
        <v>0</v>
      </c>
      <c r="AH10" s="67">
        <f t="shared" si="6"/>
        <v>0</v>
      </c>
    </row>
    <row r="11" spans="1:34" ht="42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>
        <v>88.21</v>
      </c>
      <c r="G11" s="34">
        <f t="shared" si="3"/>
        <v>96.037276234567898</v>
      </c>
      <c r="H11" s="20">
        <v>5</v>
      </c>
      <c r="I11" s="3"/>
      <c r="J11" s="4"/>
      <c r="K11" s="3"/>
      <c r="L11" s="4"/>
      <c r="M11" s="15"/>
      <c r="N11" s="9"/>
      <c r="O11" s="7">
        <f>G11*15*86.4</f>
        <v>124464.31000000001</v>
      </c>
      <c r="P11" s="9"/>
      <c r="Q11" s="15"/>
      <c r="R11" s="8">
        <f>G11*16*86.4</f>
        <v>132761.93066666668</v>
      </c>
      <c r="S11" s="15"/>
      <c r="T11" s="8">
        <f>G11*16*86.4</f>
        <v>132761.93066666668</v>
      </c>
      <c r="U11" s="15"/>
      <c r="V11" s="8">
        <f>G11*16*86.4</f>
        <v>132761.93066666668</v>
      </c>
      <c r="W11" s="15"/>
      <c r="X11" s="8">
        <f>G11*16*86.4</f>
        <v>132761.93066666668</v>
      </c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441.04999999999995</v>
      </c>
      <c r="AH11" s="67">
        <f t="shared" si="6"/>
        <v>655512.03266666678</v>
      </c>
    </row>
    <row r="12" spans="1:34" ht="42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16">
        <f t="shared" si="2"/>
        <v>0.95293209876543206</v>
      </c>
      <c r="F12" s="20">
        <v>12.4</v>
      </c>
      <c r="G12" s="34">
        <f t="shared" si="3"/>
        <v>11.816358024691358</v>
      </c>
      <c r="H12" s="20">
        <v>6</v>
      </c>
      <c r="I12" s="3"/>
      <c r="J12" s="4"/>
      <c r="K12" s="3"/>
      <c r="L12" s="4"/>
      <c r="M12" s="15"/>
      <c r="N12" s="9"/>
      <c r="O12" s="7">
        <f>G12*15*86.4</f>
        <v>15314</v>
      </c>
      <c r="P12" s="9"/>
      <c r="Q12" s="15"/>
      <c r="R12" s="8">
        <f>G12*16*86.4</f>
        <v>16334.933333333334</v>
      </c>
      <c r="S12" s="15"/>
      <c r="T12" s="8">
        <f>G12*16*86.4</f>
        <v>16334.933333333334</v>
      </c>
      <c r="U12" s="15"/>
      <c r="V12" s="8">
        <f>G12*16*86.4</f>
        <v>16334.933333333334</v>
      </c>
      <c r="W12" s="7">
        <f>G12*15*86.4</f>
        <v>15314</v>
      </c>
      <c r="X12" s="9"/>
      <c r="Y12" s="7">
        <f>G12*15*86.4</f>
        <v>15314</v>
      </c>
      <c r="Z12" s="9"/>
      <c r="AA12" s="15"/>
      <c r="AB12" s="9"/>
      <c r="AC12" s="15"/>
      <c r="AD12" s="25"/>
      <c r="AE12" s="15"/>
      <c r="AF12" s="9"/>
      <c r="AG12" s="19">
        <f t="shared" si="5"/>
        <v>74.400000000000006</v>
      </c>
      <c r="AH12" s="67">
        <f t="shared" si="6"/>
        <v>94946.8</v>
      </c>
    </row>
    <row r="13" spans="1:34" ht="42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16">
        <f t="shared" si="2"/>
        <v>1.0887345679012346</v>
      </c>
      <c r="F13" s="20">
        <v>40.97</v>
      </c>
      <c r="G13" s="34">
        <f t="shared" si="3"/>
        <v>44.605455246913579</v>
      </c>
      <c r="H13" s="20">
        <v>4</v>
      </c>
      <c r="I13" s="3"/>
      <c r="J13" s="4"/>
      <c r="K13" s="3"/>
      <c r="L13" s="4"/>
      <c r="M13" s="15"/>
      <c r="N13" s="9"/>
      <c r="O13" s="15"/>
      <c r="P13" s="8">
        <f>G13*16*86.4</f>
        <v>61662.581333333335</v>
      </c>
      <c r="Q13" s="15"/>
      <c r="R13" s="9"/>
      <c r="S13" s="7">
        <f>G13*15*86.4</f>
        <v>57808.67</v>
      </c>
      <c r="T13" s="9"/>
      <c r="U13" s="7">
        <f>G1315*86.4</f>
        <v>0</v>
      </c>
      <c r="V13" s="9"/>
      <c r="W13" s="7">
        <f>G13*15*86.4</f>
        <v>57808.67</v>
      </c>
      <c r="X13" s="9"/>
      <c r="Y13" s="15"/>
      <c r="Z13" s="9"/>
      <c r="AA13" s="15"/>
      <c r="AB13" s="9"/>
      <c r="AC13" s="15"/>
      <c r="AD13" s="25"/>
      <c r="AE13" s="15"/>
      <c r="AF13" s="9"/>
      <c r="AG13" s="19">
        <f t="shared" si="5"/>
        <v>163.88</v>
      </c>
      <c r="AH13" s="67">
        <f t="shared" si="6"/>
        <v>177279.92133333333</v>
      </c>
    </row>
    <row r="14" spans="1:34" ht="42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>
        <v>0</v>
      </c>
      <c r="G14" s="34">
        <f t="shared" si="3"/>
        <v>0</v>
      </c>
      <c r="H14" s="20">
        <v>2</v>
      </c>
      <c r="I14" s="3"/>
      <c r="J14" s="4"/>
      <c r="K14" s="3"/>
      <c r="L14" s="4"/>
      <c r="M14" s="15"/>
      <c r="N14" s="9"/>
      <c r="O14" s="7">
        <f>G14*15*86.4</f>
        <v>0</v>
      </c>
      <c r="P14" s="9"/>
      <c r="Q14" s="15"/>
      <c r="R14" s="9"/>
      <c r="S14" s="15"/>
      <c r="T14" s="9"/>
      <c r="U14" s="7">
        <f>G1415*86.4</f>
        <v>0</v>
      </c>
      <c r="V14" s="9"/>
      <c r="W14" s="15"/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0</v>
      </c>
      <c r="AH14" s="67">
        <f t="shared" si="6"/>
        <v>0</v>
      </c>
    </row>
    <row r="15" spans="1:34" ht="42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>
        <v>355.94</v>
      </c>
      <c r="G15" s="34">
        <f t="shared" si="3"/>
        <v>387.52418209876544</v>
      </c>
      <c r="H15" s="20">
        <v>6</v>
      </c>
      <c r="I15" s="3"/>
      <c r="J15" s="4"/>
      <c r="K15" s="3"/>
      <c r="L15" s="4"/>
      <c r="M15" s="15"/>
      <c r="N15" s="9"/>
      <c r="O15" s="7">
        <f>G15*15*86.4</f>
        <v>502231.34</v>
      </c>
      <c r="P15" s="9"/>
      <c r="Q15" s="7">
        <f>G15*15*86.4</f>
        <v>502231.34</v>
      </c>
      <c r="R15" s="9"/>
      <c r="S15" s="7">
        <f>G15*15*86.4</f>
        <v>502231.34</v>
      </c>
      <c r="T15" s="9"/>
      <c r="U15" s="7">
        <f>G1515*86.4</f>
        <v>0</v>
      </c>
      <c r="V15" s="9"/>
      <c r="W15" s="7">
        <f>G15*15*86.4</f>
        <v>502231.34</v>
      </c>
      <c r="X15" s="9"/>
      <c r="Y15" s="7">
        <f>G15*15*86.4</f>
        <v>502231.34</v>
      </c>
      <c r="Z15" s="9"/>
      <c r="AA15" s="15"/>
      <c r="AB15" s="9"/>
      <c r="AC15" s="15"/>
      <c r="AD15" s="25"/>
      <c r="AE15" s="15"/>
      <c r="AF15" s="9"/>
      <c r="AG15" s="19">
        <f t="shared" si="5"/>
        <v>2135.64</v>
      </c>
      <c r="AH15" s="67">
        <f t="shared" si="6"/>
        <v>2511156.7000000002</v>
      </c>
    </row>
    <row r="16" spans="1:34" ht="43.5" customHeight="1" thickBot="1" x14ac:dyDescent="0.3">
      <c r="A16" s="31">
        <f t="shared" si="4"/>
        <v>10</v>
      </c>
      <c r="B16" s="30" t="s">
        <v>25</v>
      </c>
      <c r="C16" s="50">
        <v>1411</v>
      </c>
      <c r="D16" s="50">
        <f t="shared" si="1"/>
        <v>16.331018518518519</v>
      </c>
      <c r="E16" s="62">
        <f t="shared" si="2"/>
        <v>1.0887345679012346</v>
      </c>
      <c r="F16" s="50">
        <v>2.65</v>
      </c>
      <c r="G16" s="63">
        <f t="shared" si="3"/>
        <v>2.8851466049382717</v>
      </c>
      <c r="H16" s="50">
        <v>4</v>
      </c>
      <c r="I16" s="51"/>
      <c r="J16" s="52"/>
      <c r="K16" s="51"/>
      <c r="L16" s="52"/>
      <c r="M16" s="54"/>
      <c r="N16" s="53"/>
      <c r="O16" s="55">
        <f>G16*15*86.4</f>
        <v>3739.1500000000005</v>
      </c>
      <c r="P16" s="53"/>
      <c r="Q16" s="55">
        <f>G16*15*86.4</f>
        <v>3739.1500000000005</v>
      </c>
      <c r="R16" s="53"/>
      <c r="S16" s="55">
        <f>G16*15*86.4</f>
        <v>3739.1500000000005</v>
      </c>
      <c r="T16" s="53"/>
      <c r="U16" s="54"/>
      <c r="V16" s="53"/>
      <c r="W16" s="54"/>
      <c r="X16" s="53"/>
      <c r="Y16" s="54"/>
      <c r="Z16" s="53"/>
      <c r="AA16" s="55">
        <f>G16*15*86.4</f>
        <v>3739.1500000000005</v>
      </c>
      <c r="AB16" s="53"/>
      <c r="AC16" s="54"/>
      <c r="AD16" s="64"/>
      <c r="AE16" s="54"/>
      <c r="AF16" s="53"/>
      <c r="AG16" s="72">
        <f>F16*H16</f>
        <v>10.6</v>
      </c>
      <c r="AH16" s="68">
        <f t="shared" si="6"/>
        <v>14956.600000000002</v>
      </c>
    </row>
    <row r="17" spans="1:34" ht="39" customHeight="1" x14ac:dyDescent="0.25">
      <c r="A17" s="31">
        <f t="shared" si="4"/>
        <v>11</v>
      </c>
      <c r="B17" s="56" t="s">
        <v>30</v>
      </c>
      <c r="C17" s="48"/>
      <c r="D17" s="48"/>
      <c r="E17" s="57"/>
      <c r="F17" s="48"/>
      <c r="G17" s="58"/>
      <c r="H17" s="49"/>
      <c r="I17" s="70">
        <f>I7+I8+I9+I10+I11+I12+I13+I14+I15+I16</f>
        <v>0</v>
      </c>
      <c r="J17" s="69">
        <f>J7+J8+J9+J10+J11+J12+J13+J14+J15+J16</f>
        <v>0</v>
      </c>
      <c r="K17" s="70">
        <f>K7+K8+K9+K10+K11+K12+K13+K14+K15+K16</f>
        <v>0</v>
      </c>
      <c r="L17" s="69">
        <f>L7+L8+L9+L10+L11+L12+L13+L14+L15+L16</f>
        <v>0</v>
      </c>
      <c r="M17" s="70">
        <f t="shared" ref="M17:AF17" si="7">M7+M8+M9+M10+M11+M12+M13+M14+M15+M16</f>
        <v>0</v>
      </c>
      <c r="N17" s="69">
        <f t="shared" si="7"/>
        <v>0</v>
      </c>
      <c r="O17" s="70">
        <f t="shared" si="7"/>
        <v>2044596.55</v>
      </c>
      <c r="P17" s="69">
        <f t="shared" si="7"/>
        <v>61662.581333333335</v>
      </c>
      <c r="Q17" s="70">
        <f t="shared" si="7"/>
        <v>505970.49000000005</v>
      </c>
      <c r="R17" s="69">
        <f t="shared" si="7"/>
        <v>1152615.0506666666</v>
      </c>
      <c r="S17" s="70">
        <f t="shared" si="7"/>
        <v>563779.16</v>
      </c>
      <c r="T17" s="69">
        <f t="shared" si="7"/>
        <v>2422721.9839999997</v>
      </c>
      <c r="U17" s="70">
        <f t="shared" si="7"/>
        <v>940798.29999999993</v>
      </c>
      <c r="V17" s="69">
        <f t="shared" si="7"/>
        <v>1419203.7973333334</v>
      </c>
      <c r="W17" s="70">
        <f t="shared" si="7"/>
        <v>1516152.31</v>
      </c>
      <c r="X17" s="69">
        <f t="shared" si="7"/>
        <v>1402868.8640000001</v>
      </c>
      <c r="Y17" s="70">
        <f t="shared" si="7"/>
        <v>517545.34</v>
      </c>
      <c r="Z17" s="69">
        <f t="shared" si="7"/>
        <v>0</v>
      </c>
      <c r="AA17" s="70">
        <f t="shared" si="7"/>
        <v>3739.1500000000005</v>
      </c>
      <c r="AB17" s="69">
        <f t="shared" si="7"/>
        <v>1492104.2666666666</v>
      </c>
      <c r="AC17" s="70">
        <f t="shared" si="7"/>
        <v>0</v>
      </c>
      <c r="AD17" s="69">
        <f t="shared" si="7"/>
        <v>0</v>
      </c>
      <c r="AE17" s="70">
        <f t="shared" si="7"/>
        <v>0</v>
      </c>
      <c r="AF17" s="69">
        <f t="shared" si="7"/>
        <v>0</v>
      </c>
      <c r="AG17" s="70">
        <f>AG7+AG8+AG9+AG10+AG11+AG12+AG13+AG14+AG15+AG16</f>
        <v>11952.589999999998</v>
      </c>
      <c r="AH17" s="69">
        <f>I17+J17+K17+L17+M17+N17+O17+P17+Q17+R17+S17+T17+U17+V17+W17+X17+Y17+Z17+AA17+AB17+AC17+AD17+AE17+AF17</f>
        <v>14043757.844000001</v>
      </c>
    </row>
    <row r="18" spans="1:34" ht="39" customHeight="1" x14ac:dyDescent="0.25">
      <c r="A18" s="31">
        <f t="shared" si="4"/>
        <v>12</v>
      </c>
      <c r="B18" s="29" t="s">
        <v>31</v>
      </c>
      <c r="C18" s="22"/>
      <c r="D18" s="22"/>
      <c r="E18" s="17"/>
      <c r="F18" s="22"/>
      <c r="G18" s="36"/>
      <c r="H18" s="22"/>
      <c r="I18" s="12">
        <v>0.9</v>
      </c>
      <c r="J18" s="13">
        <f>I18</f>
        <v>0.9</v>
      </c>
      <c r="K18" s="12">
        <v>0.9</v>
      </c>
      <c r="L18" s="13">
        <f t="shared" ref="L18:L21" si="8">K18</f>
        <v>0.9</v>
      </c>
      <c r="M18" s="12">
        <v>0.9</v>
      </c>
      <c r="N18" s="13">
        <f t="shared" ref="N18:N21" si="9">M18</f>
        <v>0.9</v>
      </c>
      <c r="O18" s="12">
        <v>0.9</v>
      </c>
      <c r="P18" s="13">
        <f t="shared" ref="P18:P21" si="10">O18</f>
        <v>0.9</v>
      </c>
      <c r="Q18" s="12">
        <v>0.9</v>
      </c>
      <c r="R18" s="13">
        <f t="shared" ref="R18:R21" si="11">Q18</f>
        <v>0.9</v>
      </c>
      <c r="S18" s="12">
        <v>0.9</v>
      </c>
      <c r="T18" s="13">
        <f t="shared" ref="T18:T21" si="12">S18</f>
        <v>0.9</v>
      </c>
      <c r="U18" s="12">
        <v>0.9</v>
      </c>
      <c r="V18" s="13">
        <f t="shared" ref="V18:V21" si="13">U18</f>
        <v>0.9</v>
      </c>
      <c r="W18" s="12">
        <v>0.9</v>
      </c>
      <c r="X18" s="13">
        <f t="shared" ref="X18:X21" si="14">W18</f>
        <v>0.9</v>
      </c>
      <c r="Y18" s="12">
        <v>0.9</v>
      </c>
      <c r="Z18" s="13">
        <f t="shared" ref="Z18:Z21" si="15">Y18</f>
        <v>0.9</v>
      </c>
      <c r="AA18" s="12">
        <v>0.9</v>
      </c>
      <c r="AB18" s="13">
        <f t="shared" ref="AB18:AB21" si="16">AA18</f>
        <v>0.9</v>
      </c>
      <c r="AC18" s="12">
        <v>0.9</v>
      </c>
      <c r="AD18" s="13">
        <f t="shared" ref="AD18:AD21" si="17">AC18</f>
        <v>0.9</v>
      </c>
      <c r="AE18" s="12">
        <v>0.9</v>
      </c>
      <c r="AF18" s="13">
        <f t="shared" ref="AF18:AF21" si="18">AE18</f>
        <v>0.9</v>
      </c>
      <c r="AG18" s="10"/>
      <c r="AH18" s="11"/>
    </row>
    <row r="19" spans="1:34" ht="39" customHeight="1" x14ac:dyDescent="0.25">
      <c r="A19" s="31">
        <f t="shared" si="4"/>
        <v>13</v>
      </c>
      <c r="B19" s="29" t="s">
        <v>32</v>
      </c>
      <c r="C19" s="21"/>
      <c r="D19" s="21"/>
      <c r="E19" s="33"/>
      <c r="F19" s="21"/>
      <c r="G19" s="35"/>
      <c r="H19" s="24"/>
      <c r="I19" s="73">
        <v>0.9</v>
      </c>
      <c r="J19" s="74">
        <f>I19</f>
        <v>0.9</v>
      </c>
      <c r="K19" s="73">
        <v>0.9</v>
      </c>
      <c r="L19" s="74">
        <f t="shared" si="8"/>
        <v>0.9</v>
      </c>
      <c r="M19" s="73">
        <v>0.9</v>
      </c>
      <c r="N19" s="74">
        <f t="shared" si="9"/>
        <v>0.9</v>
      </c>
      <c r="O19" s="73">
        <v>0.9</v>
      </c>
      <c r="P19" s="74">
        <f t="shared" si="10"/>
        <v>0.9</v>
      </c>
      <c r="Q19" s="73">
        <v>0.9</v>
      </c>
      <c r="R19" s="74">
        <f t="shared" si="11"/>
        <v>0.9</v>
      </c>
      <c r="S19" s="73">
        <v>0.9</v>
      </c>
      <c r="T19" s="74">
        <f t="shared" si="12"/>
        <v>0.9</v>
      </c>
      <c r="U19" s="73">
        <v>0.9</v>
      </c>
      <c r="V19" s="74">
        <f t="shared" si="13"/>
        <v>0.9</v>
      </c>
      <c r="W19" s="73">
        <v>0.9</v>
      </c>
      <c r="X19" s="74">
        <f t="shared" si="14"/>
        <v>0.9</v>
      </c>
      <c r="Y19" s="73">
        <v>0.9</v>
      </c>
      <c r="Z19" s="74">
        <f t="shared" si="15"/>
        <v>0.9</v>
      </c>
      <c r="AA19" s="73">
        <v>0.9</v>
      </c>
      <c r="AB19" s="74">
        <f t="shared" si="16"/>
        <v>0.9</v>
      </c>
      <c r="AC19" s="73">
        <v>0.9</v>
      </c>
      <c r="AD19" s="74">
        <f t="shared" si="17"/>
        <v>0.9</v>
      </c>
      <c r="AE19" s="73">
        <v>0.9</v>
      </c>
      <c r="AF19" s="74">
        <f t="shared" si="18"/>
        <v>0.9</v>
      </c>
      <c r="AG19" s="10"/>
      <c r="AH19" s="11"/>
    </row>
    <row r="20" spans="1:34" ht="39" customHeight="1" x14ac:dyDescent="0.25">
      <c r="A20" s="31">
        <f t="shared" si="4"/>
        <v>14</v>
      </c>
      <c r="B20" s="29" t="s">
        <v>33</v>
      </c>
      <c r="C20" s="22"/>
      <c r="D20" s="22"/>
      <c r="E20" s="17"/>
      <c r="F20" s="22"/>
      <c r="G20" s="36"/>
      <c r="H20" s="22"/>
      <c r="I20" s="10">
        <v>0.85</v>
      </c>
      <c r="J20" s="11">
        <f>I20</f>
        <v>0.85</v>
      </c>
      <c r="K20" s="10">
        <v>0.85</v>
      </c>
      <c r="L20" s="11">
        <f t="shared" si="8"/>
        <v>0.85</v>
      </c>
      <c r="M20" s="10">
        <v>0.85</v>
      </c>
      <c r="N20" s="11">
        <f t="shared" si="9"/>
        <v>0.85</v>
      </c>
      <c r="O20" s="10">
        <v>0.85</v>
      </c>
      <c r="P20" s="11">
        <f t="shared" si="10"/>
        <v>0.85</v>
      </c>
      <c r="Q20" s="10">
        <v>0.85</v>
      </c>
      <c r="R20" s="11">
        <f t="shared" si="11"/>
        <v>0.85</v>
      </c>
      <c r="S20" s="10">
        <v>0.85</v>
      </c>
      <c r="T20" s="11">
        <f t="shared" si="12"/>
        <v>0.85</v>
      </c>
      <c r="U20" s="10">
        <v>0.85</v>
      </c>
      <c r="V20" s="11">
        <f t="shared" si="13"/>
        <v>0.85</v>
      </c>
      <c r="W20" s="10">
        <v>0.85</v>
      </c>
      <c r="X20" s="11">
        <f t="shared" si="14"/>
        <v>0.85</v>
      </c>
      <c r="Y20" s="10">
        <v>0.85</v>
      </c>
      <c r="Z20" s="11">
        <f t="shared" si="15"/>
        <v>0.85</v>
      </c>
      <c r="AA20" s="10">
        <v>0.85</v>
      </c>
      <c r="AB20" s="11">
        <f t="shared" si="16"/>
        <v>0.85</v>
      </c>
      <c r="AC20" s="10">
        <v>0.85</v>
      </c>
      <c r="AD20" s="11">
        <f t="shared" si="17"/>
        <v>0.85</v>
      </c>
      <c r="AE20" s="10">
        <v>0.85</v>
      </c>
      <c r="AF20" s="11">
        <f t="shared" si="18"/>
        <v>0.85</v>
      </c>
      <c r="AG20" s="10"/>
      <c r="AH20" s="11"/>
    </row>
    <row r="21" spans="1:34" ht="39" customHeight="1" x14ac:dyDescent="0.25">
      <c r="A21" s="31">
        <f t="shared" si="4"/>
        <v>15</v>
      </c>
      <c r="B21" s="29" t="s">
        <v>34</v>
      </c>
      <c r="C21" s="22"/>
      <c r="D21" s="22"/>
      <c r="E21" s="17"/>
      <c r="F21" s="22"/>
      <c r="G21" s="36"/>
      <c r="H21" s="22"/>
      <c r="I21" s="10">
        <v>0.83</v>
      </c>
      <c r="J21" s="11">
        <f>I21</f>
        <v>0.83</v>
      </c>
      <c r="K21" s="10">
        <v>0.83</v>
      </c>
      <c r="L21" s="11">
        <f t="shared" si="8"/>
        <v>0.83</v>
      </c>
      <c r="M21" s="10">
        <v>0.83</v>
      </c>
      <c r="N21" s="11">
        <f t="shared" si="9"/>
        <v>0.83</v>
      </c>
      <c r="O21" s="10">
        <v>0.83</v>
      </c>
      <c r="P21" s="11">
        <f t="shared" si="10"/>
        <v>0.83</v>
      </c>
      <c r="Q21" s="10">
        <v>0.83</v>
      </c>
      <c r="R21" s="11">
        <f t="shared" si="11"/>
        <v>0.83</v>
      </c>
      <c r="S21" s="10">
        <v>0.83</v>
      </c>
      <c r="T21" s="11">
        <f t="shared" si="12"/>
        <v>0.83</v>
      </c>
      <c r="U21" s="10">
        <v>0.83</v>
      </c>
      <c r="V21" s="11">
        <f t="shared" si="13"/>
        <v>0.83</v>
      </c>
      <c r="W21" s="10">
        <v>0.83</v>
      </c>
      <c r="X21" s="11">
        <f t="shared" si="14"/>
        <v>0.83</v>
      </c>
      <c r="Y21" s="10">
        <v>0.83</v>
      </c>
      <c r="Z21" s="11">
        <f t="shared" si="15"/>
        <v>0.83</v>
      </c>
      <c r="AA21" s="10">
        <v>0.83</v>
      </c>
      <c r="AB21" s="11">
        <f t="shared" si="16"/>
        <v>0.83</v>
      </c>
      <c r="AC21" s="10">
        <v>0.83</v>
      </c>
      <c r="AD21" s="11">
        <f t="shared" si="17"/>
        <v>0.83</v>
      </c>
      <c r="AE21" s="10">
        <v>0.83</v>
      </c>
      <c r="AF21" s="11">
        <f t="shared" si="18"/>
        <v>0.83</v>
      </c>
      <c r="AG21" s="10"/>
      <c r="AH21" s="11"/>
    </row>
    <row r="22" spans="1:34" ht="39" customHeight="1" x14ac:dyDescent="0.25">
      <c r="A22" s="31">
        <f t="shared" si="4"/>
        <v>16</v>
      </c>
      <c r="B22" s="29" t="s">
        <v>35</v>
      </c>
      <c r="C22" s="22"/>
      <c r="D22" s="22"/>
      <c r="E22" s="17"/>
      <c r="F22" s="22"/>
      <c r="G22" s="36"/>
      <c r="H22" s="22"/>
      <c r="I22" s="10">
        <f>I18*I19*I20*I21</f>
        <v>0.57145499999999994</v>
      </c>
      <c r="J22" s="11">
        <f>J18*J19*J20*J21</f>
        <v>0.57145499999999994</v>
      </c>
      <c r="K22" s="10">
        <f t="shared" ref="K22:AF22" si="19">K18*K19*K20*K21</f>
        <v>0.57145499999999994</v>
      </c>
      <c r="L22" s="11">
        <f t="shared" si="19"/>
        <v>0.57145499999999994</v>
      </c>
      <c r="M22" s="10">
        <f t="shared" si="19"/>
        <v>0.57145499999999994</v>
      </c>
      <c r="N22" s="11">
        <f t="shared" si="19"/>
        <v>0.57145499999999994</v>
      </c>
      <c r="O22" s="10">
        <f>O18*O19*O20*O21</f>
        <v>0.57145499999999994</v>
      </c>
      <c r="P22" s="11">
        <f t="shared" si="19"/>
        <v>0.57145499999999994</v>
      </c>
      <c r="Q22" s="10">
        <f t="shared" si="19"/>
        <v>0.57145499999999994</v>
      </c>
      <c r="R22" s="11">
        <f t="shared" si="19"/>
        <v>0.57145499999999994</v>
      </c>
      <c r="S22" s="10">
        <f t="shared" si="19"/>
        <v>0.57145499999999994</v>
      </c>
      <c r="T22" s="11">
        <f t="shared" si="19"/>
        <v>0.57145499999999994</v>
      </c>
      <c r="U22" s="10">
        <f t="shared" si="19"/>
        <v>0.57145499999999994</v>
      </c>
      <c r="V22" s="11">
        <f t="shared" si="19"/>
        <v>0.57145499999999994</v>
      </c>
      <c r="W22" s="10">
        <f t="shared" si="19"/>
        <v>0.57145499999999994</v>
      </c>
      <c r="X22" s="11">
        <f t="shared" si="19"/>
        <v>0.57145499999999994</v>
      </c>
      <c r="Y22" s="10">
        <f t="shared" si="19"/>
        <v>0.57145499999999994</v>
      </c>
      <c r="Z22" s="11">
        <f t="shared" si="19"/>
        <v>0.57145499999999994</v>
      </c>
      <c r="AA22" s="10">
        <f t="shared" si="19"/>
        <v>0.57145499999999994</v>
      </c>
      <c r="AB22" s="11">
        <f t="shared" si="19"/>
        <v>0.57145499999999994</v>
      </c>
      <c r="AC22" s="10">
        <f t="shared" si="19"/>
        <v>0.57145499999999994</v>
      </c>
      <c r="AD22" s="11">
        <f t="shared" si="19"/>
        <v>0.57145499999999994</v>
      </c>
      <c r="AE22" s="10">
        <f t="shared" si="19"/>
        <v>0.57145499999999994</v>
      </c>
      <c r="AF22" s="11">
        <f t="shared" si="19"/>
        <v>0.57145499999999994</v>
      </c>
      <c r="AG22" s="10"/>
      <c r="AH22" s="11"/>
    </row>
    <row r="23" spans="1:34" ht="39" customHeight="1" x14ac:dyDescent="0.25">
      <c r="A23" s="31">
        <f t="shared" si="4"/>
        <v>17</v>
      </c>
      <c r="B23" s="29" t="s">
        <v>36</v>
      </c>
      <c r="C23" s="22"/>
      <c r="D23" s="22"/>
      <c r="E23" s="17"/>
      <c r="F23" s="21"/>
      <c r="G23" s="36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3577878.4856200404</v>
      </c>
      <c r="P23" s="6">
        <f t="shared" si="20"/>
        <v>107904.52674897121</v>
      </c>
      <c r="Q23" s="5">
        <f t="shared" si="20"/>
        <v>885407.40740740765</v>
      </c>
      <c r="R23" s="6">
        <f t="shared" si="20"/>
        <v>2016983.0532004563</v>
      </c>
      <c r="S23" s="5">
        <f t="shared" si="20"/>
        <v>986567.9012345681</v>
      </c>
      <c r="T23" s="6">
        <f t="shared" si="20"/>
        <v>4239567.3920081193</v>
      </c>
      <c r="U23" s="5">
        <f t="shared" si="20"/>
        <v>1646320.8826591771</v>
      </c>
      <c r="V23" s="6">
        <f t="shared" si="20"/>
        <v>2483491.7838383312</v>
      </c>
      <c r="W23" s="5">
        <f t="shared" si="20"/>
        <v>2653143.8345976504</v>
      </c>
      <c r="X23" s="6">
        <f t="shared" si="20"/>
        <v>2454906.9725525198</v>
      </c>
      <c r="Y23" s="5">
        <f t="shared" si="20"/>
        <v>905662.45811131247</v>
      </c>
      <c r="Z23" s="6">
        <f t="shared" si="20"/>
        <v>0</v>
      </c>
      <c r="AA23" s="5">
        <f t="shared" si="20"/>
        <v>6543.209876543212</v>
      </c>
      <c r="AB23" s="6">
        <f t="shared" si="20"/>
        <v>2611061.7050628075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24575439.612917904</v>
      </c>
    </row>
    <row r="24" spans="1:34" ht="39" customHeight="1" thickBot="1" x14ac:dyDescent="0.3">
      <c r="A24" s="31">
        <f t="shared" si="4"/>
        <v>18</v>
      </c>
      <c r="B24" s="30" t="s">
        <v>37</v>
      </c>
      <c r="C24" s="23"/>
      <c r="D24" s="23"/>
      <c r="E24" s="18"/>
      <c r="F24" s="23"/>
      <c r="G24" s="32"/>
      <c r="H24" s="23"/>
      <c r="I24" s="75">
        <f>I23/(15*86400)</f>
        <v>0</v>
      </c>
      <c r="J24" s="46">
        <f>J23/(15*86400)</f>
        <v>0</v>
      </c>
      <c r="K24" s="75">
        <f t="shared" ref="K24:AF24" si="21">K23/(15*86400)</f>
        <v>0</v>
      </c>
      <c r="L24" s="46">
        <f t="shared" si="21"/>
        <v>0</v>
      </c>
      <c r="M24" s="75">
        <f t="shared" si="21"/>
        <v>0</v>
      </c>
      <c r="N24" s="46">
        <f t="shared" si="21"/>
        <v>0</v>
      </c>
      <c r="O24" s="75">
        <f t="shared" si="21"/>
        <v>2.7607087080401547</v>
      </c>
      <c r="P24" s="46">
        <f t="shared" si="21"/>
        <v>8.3259665701366684E-2</v>
      </c>
      <c r="Q24" s="75">
        <f t="shared" si="21"/>
        <v>0.6831847279378146</v>
      </c>
      <c r="R24" s="46">
        <f t="shared" si="21"/>
        <v>1.5563140842596113</v>
      </c>
      <c r="S24" s="75">
        <f t="shared" si="21"/>
        <v>0.76124066453284578</v>
      </c>
      <c r="T24" s="46">
        <f t="shared" si="21"/>
        <v>3.2712711358087341</v>
      </c>
      <c r="U24" s="75">
        <f t="shared" si="21"/>
        <v>1.2703093230394884</v>
      </c>
      <c r="V24" s="46">
        <f t="shared" si="21"/>
        <v>1.9162745245666135</v>
      </c>
      <c r="W24" s="75">
        <f t="shared" si="21"/>
        <v>2.0471788847204091</v>
      </c>
      <c r="X24" s="46">
        <f t="shared" si="21"/>
        <v>1.8942183430189197</v>
      </c>
      <c r="Y24" s="75">
        <f t="shared" si="21"/>
        <v>0.69881362508588929</v>
      </c>
      <c r="Z24" s="46">
        <f t="shared" si="21"/>
        <v>0</v>
      </c>
      <c r="AA24" s="75">
        <f t="shared" si="21"/>
        <v>5.0487730528882809E-3</v>
      </c>
      <c r="AB24" s="46">
        <f t="shared" si="21"/>
        <v>2.0147081057583391</v>
      </c>
      <c r="AC24" s="75">
        <f t="shared" si="21"/>
        <v>0</v>
      </c>
      <c r="AD24" s="46">
        <f t="shared" si="21"/>
        <v>0</v>
      </c>
      <c r="AE24" s="75">
        <f t="shared" si="21"/>
        <v>0</v>
      </c>
      <c r="AF24" s="46">
        <f t="shared" si="21"/>
        <v>0</v>
      </c>
      <c r="AG24" s="75"/>
      <c r="AH24" s="46"/>
    </row>
  </sheetData>
  <mergeCells count="24">
    <mergeCell ref="U4:V4"/>
    <mergeCell ref="A4:A5"/>
    <mergeCell ref="B4:B5"/>
    <mergeCell ref="C4:C5"/>
    <mergeCell ref="D4:D5"/>
    <mergeCell ref="E4:E5"/>
    <mergeCell ref="F4:F5"/>
    <mergeCell ref="G4:G5"/>
    <mergeCell ref="AG4:AH4"/>
    <mergeCell ref="A1:AH1"/>
    <mergeCell ref="A2:AH2"/>
    <mergeCell ref="A3:AH3"/>
    <mergeCell ref="H4:H5"/>
    <mergeCell ref="M4:N4"/>
    <mergeCell ref="O4:P4"/>
    <mergeCell ref="Q4:R4"/>
    <mergeCell ref="S4:T4"/>
    <mergeCell ref="I4:J4"/>
    <mergeCell ref="K4:L4"/>
    <mergeCell ref="W4:X4"/>
    <mergeCell ref="Y4:Z4"/>
    <mergeCell ref="AA4:AB4"/>
    <mergeCell ref="AC4:AD4"/>
    <mergeCell ref="AE4:AF4"/>
  </mergeCells>
  <pageMargins left="0.25" right="0.25" top="0.75" bottom="0.75" header="0.3" footer="0.3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AB4C-C42F-47CA-912E-7513036BF700}">
  <sheetPr>
    <tabColor rgb="FF00B050"/>
    <pageSetUpPr fitToPage="1"/>
  </sheetPr>
  <dimension ref="A1:AH24"/>
  <sheetViews>
    <sheetView view="pageBreakPreview" zoomScale="60" zoomScaleNormal="90" workbookViewId="0">
      <selection activeCell="N21" sqref="N2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2.140625" style="1" customWidth="1"/>
    <col min="7" max="7" width="9.140625" style="1" customWidth="1"/>
    <col min="8" max="8" width="13.5703125" style="1" customWidth="1"/>
    <col min="9" max="12" width="7.28515625" style="2" customWidth="1"/>
    <col min="13" max="14" width="7.28515625" style="1" customWidth="1"/>
    <col min="15" max="15" width="13.85546875" style="1" customWidth="1"/>
    <col min="16" max="16" width="10.7109375" style="1" customWidth="1"/>
    <col min="17" max="17" width="15.5703125" style="1" customWidth="1"/>
    <col min="18" max="18" width="16.7109375" style="1" customWidth="1"/>
    <col min="19" max="19" width="12.5703125" style="1" customWidth="1"/>
    <col min="20" max="20" width="16.85546875" style="1" customWidth="1"/>
    <col min="21" max="21" width="14.5703125" style="1" customWidth="1"/>
    <col min="22" max="22" width="14" style="1" customWidth="1"/>
    <col min="23" max="23" width="13.140625" style="1" customWidth="1"/>
    <col min="24" max="24" width="12.42578125" style="1" customWidth="1"/>
    <col min="25" max="25" width="14.42578125" style="1" customWidth="1"/>
    <col min="26" max="26" width="11" style="1" customWidth="1"/>
    <col min="27" max="27" width="12.7109375" style="1" customWidth="1"/>
    <col min="28" max="28" width="14.7109375" style="1" customWidth="1"/>
    <col min="29" max="32" width="7.28515625" style="1" customWidth="1"/>
    <col min="33" max="33" width="11.28515625" style="2" customWidth="1"/>
    <col min="34" max="34" width="14" style="2" customWidth="1"/>
    <col min="35" max="16384" width="9.140625" style="1"/>
  </cols>
  <sheetData>
    <row r="1" spans="1:34" ht="19.5" x14ac:dyDescent="0.35">
      <c r="A1" s="78" t="s">
        <v>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39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60" customHeight="1" thickBot="1" x14ac:dyDescent="0.3">
      <c r="A4" s="94" t="s">
        <v>1</v>
      </c>
      <c r="B4" s="96" t="s">
        <v>2</v>
      </c>
      <c r="C4" s="96" t="s">
        <v>3</v>
      </c>
      <c r="D4" s="87" t="s">
        <v>26</v>
      </c>
      <c r="E4" s="87" t="s">
        <v>27</v>
      </c>
      <c r="F4" s="87" t="s">
        <v>28</v>
      </c>
      <c r="G4" s="87" t="s">
        <v>29</v>
      </c>
      <c r="H4" s="87" t="s">
        <v>38</v>
      </c>
      <c r="I4" s="91" t="s">
        <v>41</v>
      </c>
      <c r="J4" s="92"/>
      <c r="K4" s="91" t="s">
        <v>40</v>
      </c>
      <c r="L4" s="93"/>
      <c r="M4" s="89" t="s">
        <v>4</v>
      </c>
      <c r="N4" s="90"/>
      <c r="O4" s="89" t="s">
        <v>5</v>
      </c>
      <c r="P4" s="90"/>
      <c r="Q4" s="89" t="s">
        <v>6</v>
      </c>
      <c r="R4" s="90"/>
      <c r="S4" s="89" t="s">
        <v>7</v>
      </c>
      <c r="T4" s="90"/>
      <c r="U4" s="89" t="s">
        <v>8</v>
      </c>
      <c r="V4" s="90"/>
      <c r="W4" s="89" t="s">
        <v>9</v>
      </c>
      <c r="X4" s="90"/>
      <c r="Y4" s="89" t="s">
        <v>10</v>
      </c>
      <c r="Z4" s="90"/>
      <c r="AA4" s="89" t="s">
        <v>11</v>
      </c>
      <c r="AB4" s="90"/>
      <c r="AC4" s="89" t="s">
        <v>42</v>
      </c>
      <c r="AD4" s="90"/>
      <c r="AE4" s="89" t="s">
        <v>12</v>
      </c>
      <c r="AF4" s="90"/>
      <c r="AG4" s="76" t="s">
        <v>43</v>
      </c>
      <c r="AH4" s="77"/>
    </row>
    <row r="5" spans="1:34" ht="33.75" customHeight="1" thickBot="1" x14ac:dyDescent="0.3">
      <c r="A5" s="95"/>
      <c r="B5" s="97"/>
      <c r="C5" s="97"/>
      <c r="D5" s="97"/>
      <c r="E5" s="97"/>
      <c r="F5" s="88"/>
      <c r="G5" s="97"/>
      <c r="H5" s="88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7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5" t="s">
        <v>44</v>
      </c>
      <c r="AH5" s="65" t="s">
        <v>45</v>
      </c>
    </row>
    <row r="6" spans="1:34" ht="15.75" thickBot="1" x14ac:dyDescent="0.3">
      <c r="A6" s="14">
        <v>1</v>
      </c>
      <c r="B6" s="14">
        <f>A6+1</f>
        <v>2</v>
      </c>
      <c r="C6" s="14">
        <f t="shared" ref="C6:AH6" si="0">B6+1</f>
        <v>3</v>
      </c>
      <c r="D6" s="14">
        <f t="shared" si="0"/>
        <v>4</v>
      </c>
      <c r="E6" s="14">
        <f t="shared" si="0"/>
        <v>5</v>
      </c>
      <c r="F6" s="14">
        <f t="shared" si="0"/>
        <v>6</v>
      </c>
      <c r="G6" s="14">
        <f t="shared" si="0"/>
        <v>7</v>
      </c>
      <c r="H6" s="14">
        <f t="shared" si="0"/>
        <v>8</v>
      </c>
      <c r="I6" s="14">
        <f t="shared" si="0"/>
        <v>9</v>
      </c>
      <c r="J6" s="14">
        <f t="shared" si="0"/>
        <v>10</v>
      </c>
      <c r="K6" s="14">
        <f t="shared" si="0"/>
        <v>11</v>
      </c>
      <c r="L6" s="14">
        <f t="shared" si="0"/>
        <v>12</v>
      </c>
      <c r="M6" s="14">
        <f t="shared" si="0"/>
        <v>13</v>
      </c>
      <c r="N6" s="14">
        <f t="shared" si="0"/>
        <v>14</v>
      </c>
      <c r="O6" s="14">
        <f t="shared" si="0"/>
        <v>15</v>
      </c>
      <c r="P6" s="14">
        <f t="shared" si="0"/>
        <v>16</v>
      </c>
      <c r="Q6" s="14">
        <f t="shared" si="0"/>
        <v>17</v>
      </c>
      <c r="R6" s="14">
        <f t="shared" si="0"/>
        <v>18</v>
      </c>
      <c r="S6" s="14">
        <f t="shared" si="0"/>
        <v>19</v>
      </c>
      <c r="T6" s="14">
        <f t="shared" si="0"/>
        <v>20</v>
      </c>
      <c r="U6" s="14">
        <f t="shared" si="0"/>
        <v>21</v>
      </c>
      <c r="V6" s="14">
        <f t="shared" si="0"/>
        <v>22</v>
      </c>
      <c r="W6" s="14">
        <f t="shared" si="0"/>
        <v>23</v>
      </c>
      <c r="X6" s="14">
        <f t="shared" si="0"/>
        <v>24</v>
      </c>
      <c r="Y6" s="14">
        <f t="shared" si="0"/>
        <v>25</v>
      </c>
      <c r="Z6" s="14">
        <f t="shared" si="0"/>
        <v>26</v>
      </c>
      <c r="AA6" s="14">
        <f t="shared" si="0"/>
        <v>27</v>
      </c>
      <c r="AB6" s="14">
        <f t="shared" si="0"/>
        <v>28</v>
      </c>
      <c r="AC6" s="14">
        <f t="shared" si="0"/>
        <v>29</v>
      </c>
      <c r="AD6" s="14">
        <f t="shared" si="0"/>
        <v>30</v>
      </c>
      <c r="AE6" s="14">
        <f t="shared" si="0"/>
        <v>31</v>
      </c>
      <c r="AF6" s="14">
        <f t="shared" si="0"/>
        <v>32</v>
      </c>
      <c r="AG6" s="14">
        <f t="shared" si="0"/>
        <v>33</v>
      </c>
      <c r="AH6" s="14">
        <f t="shared" si="0"/>
        <v>34</v>
      </c>
    </row>
    <row r="7" spans="1:34" ht="42" customHeight="1" x14ac:dyDescent="0.25">
      <c r="A7" s="47">
        <v>1</v>
      </c>
      <c r="B7" s="38" t="s">
        <v>16</v>
      </c>
      <c r="C7" s="39">
        <v>1235</v>
      </c>
      <c r="D7" s="39">
        <f>C7/86.4</f>
        <v>14.293981481481481</v>
      </c>
      <c r="E7" s="59">
        <f>D7/15</f>
        <v>0.95293209876543206</v>
      </c>
      <c r="F7" s="39">
        <v>160.86000000000001</v>
      </c>
      <c r="G7" s="60">
        <f>E7*F7</f>
        <v>153.28865740740741</v>
      </c>
      <c r="H7" s="39">
        <v>4</v>
      </c>
      <c r="I7" s="44"/>
      <c r="J7" s="45"/>
      <c r="K7" s="44"/>
      <c r="L7" s="45"/>
      <c r="M7" s="40"/>
      <c r="N7" s="41"/>
      <c r="O7" s="40"/>
      <c r="P7" s="41"/>
      <c r="Q7" s="40"/>
      <c r="R7" s="42">
        <f>G7*16*86.4</f>
        <v>211906.24000000002</v>
      </c>
      <c r="S7" s="40"/>
      <c r="T7" s="42">
        <f>G7*16*86.4</f>
        <v>211906.24000000002</v>
      </c>
      <c r="U7" s="43">
        <f>G7*15*86.4</f>
        <v>198662.10000000003</v>
      </c>
      <c r="V7" s="41"/>
      <c r="W7" s="43">
        <f>G7*15*86.4</f>
        <v>198662.10000000003</v>
      </c>
      <c r="X7" s="41"/>
      <c r="Y7" s="40"/>
      <c r="Z7" s="41"/>
      <c r="AA7" s="40"/>
      <c r="AB7" s="41"/>
      <c r="AC7" s="40"/>
      <c r="AD7" s="61"/>
      <c r="AE7" s="40"/>
      <c r="AF7" s="41"/>
      <c r="AG7" s="71">
        <f>F7*H7</f>
        <v>643.44000000000005</v>
      </c>
      <c r="AH7" s="66">
        <f>I7+J7+K7+L7+M7+N7+O7+P7+Q7+R7+S7+T7+U7+V7+W7+X7+Y7+Z7+AA7+AB7+AC7+AD7+AE7+AF7</f>
        <v>821136.68000000017</v>
      </c>
    </row>
    <row r="8" spans="1:34" ht="42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16">
        <f t="shared" ref="E8:E16" si="2">D8/15</f>
        <v>0.95293209876543206</v>
      </c>
      <c r="F8" s="20">
        <v>0</v>
      </c>
      <c r="G8" s="34">
        <f t="shared" ref="G8:G16" si="3">E8*F8</f>
        <v>0</v>
      </c>
      <c r="H8" s="20">
        <v>6</v>
      </c>
      <c r="I8" s="3"/>
      <c r="J8" s="4"/>
      <c r="K8" s="3"/>
      <c r="L8" s="4"/>
      <c r="M8" s="15"/>
      <c r="N8" s="9"/>
      <c r="O8" s="7">
        <f>G8*15*86.4</f>
        <v>0</v>
      </c>
      <c r="P8" s="9"/>
      <c r="Q8" s="7">
        <f>G815*86.4</f>
        <v>0</v>
      </c>
      <c r="R8" s="9"/>
      <c r="S8" s="15"/>
      <c r="T8" s="8">
        <f>G8*16*86.4</f>
        <v>0</v>
      </c>
      <c r="U8" s="15"/>
      <c r="V8" s="8">
        <f>G8*16*86.4</f>
        <v>0</v>
      </c>
      <c r="W8" s="15"/>
      <c r="X8" s="8">
        <f>G8*16*86.4</f>
        <v>0</v>
      </c>
      <c r="Y8" s="15"/>
      <c r="Z8" s="9"/>
      <c r="AA8" s="15"/>
      <c r="AB8" s="8">
        <f>G8*16*86.4</f>
        <v>0</v>
      </c>
      <c r="AC8" s="15"/>
      <c r="AD8" s="25"/>
      <c r="AE8" s="15"/>
      <c r="AF8" s="9"/>
      <c r="AG8" s="19">
        <f>F8*H8</f>
        <v>0</v>
      </c>
      <c r="AH8" s="67">
        <f>I8+J8+K8+L8+M8+N8+O8+P8+Q8+R8+S8+T8+U8+V8+W8+X8+Y8+Z8+AA8+AB8+AC8+AD8+AE8+AF8</f>
        <v>0</v>
      </c>
    </row>
    <row r="9" spans="1:34" ht="42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16">
        <f t="shared" si="2"/>
        <v>1.0887345679012346</v>
      </c>
      <c r="F9" s="20">
        <v>0</v>
      </c>
      <c r="G9" s="34">
        <f t="shared" si="3"/>
        <v>0</v>
      </c>
      <c r="H9" s="20">
        <v>2</v>
      </c>
      <c r="I9" s="3"/>
      <c r="J9" s="4"/>
      <c r="K9" s="3"/>
      <c r="L9" s="4"/>
      <c r="M9" s="15"/>
      <c r="N9" s="9"/>
      <c r="O9" s="7">
        <f>G9*15*86.4</f>
        <v>0</v>
      </c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8">
        <f>G9*16*86.4</f>
        <v>0</v>
      </c>
      <c r="AC9" s="15"/>
      <c r="AD9" s="25"/>
      <c r="AE9" s="15"/>
      <c r="AF9" s="9"/>
      <c r="AG9" s="19">
        <f t="shared" ref="AG9:AG15" si="5">F9*H9</f>
        <v>0</v>
      </c>
      <c r="AH9" s="67">
        <f t="shared" ref="AH9:AH16" si="6">I9+J9+K9+L9+M9+N9+O9+P9+Q9+R9+S9+T9+U9+V9+W9+X9+Y9+Z9+AA9+AB9+AC9+AD9+AE9+AF9</f>
        <v>0</v>
      </c>
    </row>
    <row r="10" spans="1:34" ht="42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>
        <v>0</v>
      </c>
      <c r="G10" s="34">
        <f t="shared" si="3"/>
        <v>0</v>
      </c>
      <c r="H10" s="20">
        <v>2</v>
      </c>
      <c r="I10" s="3"/>
      <c r="J10" s="4"/>
      <c r="K10" s="3"/>
      <c r="L10" s="4"/>
      <c r="M10" s="15"/>
      <c r="N10" s="8">
        <f>G10*16*86.4</f>
        <v>0</v>
      </c>
      <c r="O10" s="15"/>
      <c r="P10" s="9"/>
      <c r="Q10" s="15"/>
      <c r="R10" s="9"/>
      <c r="S10" s="15"/>
      <c r="T10" s="8">
        <f>G10*16*86.4</f>
        <v>0</v>
      </c>
      <c r="U10" s="15"/>
      <c r="V10" s="9"/>
      <c r="W10" s="15"/>
      <c r="X10" s="9"/>
      <c r="Y10" s="15"/>
      <c r="Z10" s="9"/>
      <c r="AA10" s="15"/>
      <c r="AB10" s="9"/>
      <c r="AC10" s="15"/>
      <c r="AD10" s="25"/>
      <c r="AE10" s="15"/>
      <c r="AF10" s="9"/>
      <c r="AG10" s="19">
        <f t="shared" si="5"/>
        <v>0</v>
      </c>
      <c r="AH10" s="67">
        <f t="shared" si="6"/>
        <v>0</v>
      </c>
    </row>
    <row r="11" spans="1:34" ht="42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>
        <v>0</v>
      </c>
      <c r="G11" s="34">
        <f t="shared" si="3"/>
        <v>0</v>
      </c>
      <c r="H11" s="20">
        <v>5</v>
      </c>
      <c r="I11" s="3"/>
      <c r="J11" s="4"/>
      <c r="K11" s="3"/>
      <c r="L11" s="4"/>
      <c r="M11" s="15"/>
      <c r="N11" s="9"/>
      <c r="O11" s="7">
        <f>G11*15*86.4</f>
        <v>0</v>
      </c>
      <c r="P11" s="9"/>
      <c r="Q11" s="15"/>
      <c r="R11" s="8">
        <f>G11*16*86.4</f>
        <v>0</v>
      </c>
      <c r="S11" s="15"/>
      <c r="T11" s="8">
        <f>G11*16*86.4</f>
        <v>0</v>
      </c>
      <c r="U11" s="15"/>
      <c r="V11" s="8">
        <f>G11*16*86.4</f>
        <v>0</v>
      </c>
      <c r="W11" s="15"/>
      <c r="X11" s="8">
        <f>G11*16*86.4</f>
        <v>0</v>
      </c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0</v>
      </c>
      <c r="AH11" s="67">
        <f t="shared" si="6"/>
        <v>0</v>
      </c>
    </row>
    <row r="12" spans="1:34" ht="42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16">
        <f t="shared" si="2"/>
        <v>0.95293209876543206</v>
      </c>
      <c r="F12" s="20">
        <v>0</v>
      </c>
      <c r="G12" s="34">
        <f t="shared" si="3"/>
        <v>0</v>
      </c>
      <c r="H12" s="20">
        <v>6</v>
      </c>
      <c r="I12" s="3"/>
      <c r="J12" s="4"/>
      <c r="K12" s="3"/>
      <c r="L12" s="4"/>
      <c r="M12" s="15"/>
      <c r="N12" s="9"/>
      <c r="O12" s="7">
        <f>G12*15*86.4</f>
        <v>0</v>
      </c>
      <c r="P12" s="9"/>
      <c r="Q12" s="15"/>
      <c r="R12" s="8">
        <f>G12*16*86.4</f>
        <v>0</v>
      </c>
      <c r="S12" s="15"/>
      <c r="T12" s="8">
        <f>G12*16*86.4</f>
        <v>0</v>
      </c>
      <c r="U12" s="15"/>
      <c r="V12" s="8">
        <f>G12*16*86.4</f>
        <v>0</v>
      </c>
      <c r="W12" s="7">
        <f>G12*15*86.4</f>
        <v>0</v>
      </c>
      <c r="X12" s="9"/>
      <c r="Y12" s="7">
        <f>G12*15*86.4</f>
        <v>0</v>
      </c>
      <c r="Z12" s="9"/>
      <c r="AA12" s="15"/>
      <c r="AB12" s="9"/>
      <c r="AC12" s="15"/>
      <c r="AD12" s="25"/>
      <c r="AE12" s="15"/>
      <c r="AF12" s="9"/>
      <c r="AG12" s="19">
        <f t="shared" si="5"/>
        <v>0</v>
      </c>
      <c r="AH12" s="67">
        <f t="shared" si="6"/>
        <v>0</v>
      </c>
    </row>
    <row r="13" spans="1:34" ht="42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16">
        <f t="shared" si="2"/>
        <v>1.0887345679012346</v>
      </c>
      <c r="F13" s="20">
        <v>0</v>
      </c>
      <c r="G13" s="34">
        <f t="shared" si="3"/>
        <v>0</v>
      </c>
      <c r="H13" s="20">
        <v>4</v>
      </c>
      <c r="I13" s="3"/>
      <c r="J13" s="4"/>
      <c r="K13" s="3"/>
      <c r="L13" s="4"/>
      <c r="M13" s="15"/>
      <c r="N13" s="9"/>
      <c r="O13" s="15"/>
      <c r="P13" s="8">
        <f>G13*16*86.4</f>
        <v>0</v>
      </c>
      <c r="Q13" s="15"/>
      <c r="R13" s="9"/>
      <c r="S13" s="7">
        <f>G13*15*86.4</f>
        <v>0</v>
      </c>
      <c r="T13" s="9"/>
      <c r="U13" s="7">
        <f>G1315*86.4</f>
        <v>0</v>
      </c>
      <c r="V13" s="9"/>
      <c r="W13" s="7">
        <f>G13*15*86.4</f>
        <v>0</v>
      </c>
      <c r="X13" s="9"/>
      <c r="Y13" s="15"/>
      <c r="Z13" s="9"/>
      <c r="AA13" s="15"/>
      <c r="AB13" s="9"/>
      <c r="AC13" s="15"/>
      <c r="AD13" s="25"/>
      <c r="AE13" s="15"/>
      <c r="AF13" s="9"/>
      <c r="AG13" s="19">
        <f t="shared" si="5"/>
        <v>0</v>
      </c>
      <c r="AH13" s="67">
        <f t="shared" si="6"/>
        <v>0</v>
      </c>
    </row>
    <row r="14" spans="1:34" ht="42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>
        <v>0</v>
      </c>
      <c r="G14" s="34">
        <f t="shared" si="3"/>
        <v>0</v>
      </c>
      <c r="H14" s="20">
        <v>2</v>
      </c>
      <c r="I14" s="3"/>
      <c r="J14" s="4"/>
      <c r="K14" s="3"/>
      <c r="L14" s="4"/>
      <c r="M14" s="15"/>
      <c r="N14" s="9"/>
      <c r="O14" s="7">
        <f>G14*15*86.4</f>
        <v>0</v>
      </c>
      <c r="P14" s="9"/>
      <c r="Q14" s="15"/>
      <c r="R14" s="9"/>
      <c r="S14" s="15"/>
      <c r="T14" s="9"/>
      <c r="U14" s="7">
        <f>G1415*86.4</f>
        <v>0</v>
      </c>
      <c r="V14" s="9"/>
      <c r="W14" s="15"/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0</v>
      </c>
      <c r="AH14" s="67">
        <f t="shared" si="6"/>
        <v>0</v>
      </c>
    </row>
    <row r="15" spans="1:34" ht="42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>
        <v>0</v>
      </c>
      <c r="G15" s="34">
        <f t="shared" si="3"/>
        <v>0</v>
      </c>
      <c r="H15" s="20">
        <v>6</v>
      </c>
      <c r="I15" s="3"/>
      <c r="J15" s="4"/>
      <c r="K15" s="3"/>
      <c r="L15" s="4"/>
      <c r="M15" s="15"/>
      <c r="N15" s="9"/>
      <c r="O15" s="7">
        <f>G15*15*86.4</f>
        <v>0</v>
      </c>
      <c r="P15" s="9"/>
      <c r="Q15" s="7">
        <f>G15*15*86.4</f>
        <v>0</v>
      </c>
      <c r="R15" s="9"/>
      <c r="S15" s="7">
        <f>G15*15*86.4</f>
        <v>0</v>
      </c>
      <c r="T15" s="9"/>
      <c r="U15" s="7">
        <f>G1515*86.4</f>
        <v>0</v>
      </c>
      <c r="V15" s="9"/>
      <c r="W15" s="7">
        <f>G15*15*86.4</f>
        <v>0</v>
      </c>
      <c r="X15" s="9"/>
      <c r="Y15" s="7">
        <f>G15*15*86.4</f>
        <v>0</v>
      </c>
      <c r="Z15" s="9"/>
      <c r="AA15" s="15"/>
      <c r="AB15" s="9"/>
      <c r="AC15" s="15"/>
      <c r="AD15" s="25"/>
      <c r="AE15" s="15"/>
      <c r="AF15" s="9"/>
      <c r="AG15" s="19">
        <f t="shared" si="5"/>
        <v>0</v>
      </c>
      <c r="AH15" s="67">
        <f t="shared" si="6"/>
        <v>0</v>
      </c>
    </row>
    <row r="16" spans="1:34" ht="42" customHeight="1" thickBot="1" x14ac:dyDescent="0.3">
      <c r="A16" s="31">
        <f t="shared" si="4"/>
        <v>10</v>
      </c>
      <c r="B16" s="30" t="s">
        <v>25</v>
      </c>
      <c r="C16" s="50">
        <v>1411</v>
      </c>
      <c r="D16" s="50">
        <f t="shared" si="1"/>
        <v>16.331018518518519</v>
      </c>
      <c r="E16" s="62">
        <f t="shared" si="2"/>
        <v>1.0887345679012346</v>
      </c>
      <c r="F16" s="50">
        <v>0</v>
      </c>
      <c r="G16" s="63">
        <f t="shared" si="3"/>
        <v>0</v>
      </c>
      <c r="H16" s="50">
        <v>4</v>
      </c>
      <c r="I16" s="51"/>
      <c r="J16" s="52"/>
      <c r="K16" s="51"/>
      <c r="L16" s="52"/>
      <c r="M16" s="54"/>
      <c r="N16" s="53"/>
      <c r="O16" s="55">
        <f>G16*15*86.4</f>
        <v>0</v>
      </c>
      <c r="P16" s="53"/>
      <c r="Q16" s="55">
        <f>G16*15*86.4</f>
        <v>0</v>
      </c>
      <c r="R16" s="53"/>
      <c r="S16" s="55">
        <f>G16*15*86.4</f>
        <v>0</v>
      </c>
      <c r="T16" s="53"/>
      <c r="U16" s="54"/>
      <c r="V16" s="53"/>
      <c r="W16" s="54"/>
      <c r="X16" s="53"/>
      <c r="Y16" s="54"/>
      <c r="Z16" s="53"/>
      <c r="AA16" s="55">
        <f>G16*15*86.4</f>
        <v>0</v>
      </c>
      <c r="AB16" s="53"/>
      <c r="AC16" s="54"/>
      <c r="AD16" s="64"/>
      <c r="AE16" s="54"/>
      <c r="AF16" s="53"/>
      <c r="AG16" s="72">
        <f>F16*H16</f>
        <v>0</v>
      </c>
      <c r="AH16" s="68">
        <f t="shared" si="6"/>
        <v>0</v>
      </c>
    </row>
    <row r="17" spans="1:34" ht="45.75" customHeight="1" x14ac:dyDescent="0.25">
      <c r="A17" s="31">
        <f t="shared" si="4"/>
        <v>11</v>
      </c>
      <c r="B17" s="56" t="s">
        <v>30</v>
      </c>
      <c r="C17" s="48"/>
      <c r="D17" s="48"/>
      <c r="E17" s="57"/>
      <c r="F17" s="48"/>
      <c r="G17" s="58"/>
      <c r="H17" s="49"/>
      <c r="I17" s="70">
        <f>I7+I8+I9+I10+I11+I12+I13+I14+I15+I16</f>
        <v>0</v>
      </c>
      <c r="J17" s="69">
        <f>J7+J8+J9+J10+J11+J12+J13+J14+J15+J16</f>
        <v>0</v>
      </c>
      <c r="K17" s="70">
        <f>K7+K8+K9+K10+K11+K12+K13+K14+K15+K16</f>
        <v>0</v>
      </c>
      <c r="L17" s="69">
        <f>L7+L8+L9+L10+L11+L12+L13+L14+L15+L16</f>
        <v>0</v>
      </c>
      <c r="M17" s="70">
        <f t="shared" ref="M17:AF17" si="7">M7+M8+M9+M10+M11+M12+M13+M14+M15+M16</f>
        <v>0</v>
      </c>
      <c r="N17" s="69">
        <f t="shared" si="7"/>
        <v>0</v>
      </c>
      <c r="O17" s="70">
        <f t="shared" si="7"/>
        <v>0</v>
      </c>
      <c r="P17" s="69">
        <f t="shared" si="7"/>
        <v>0</v>
      </c>
      <c r="Q17" s="70">
        <f t="shared" si="7"/>
        <v>0</v>
      </c>
      <c r="R17" s="69">
        <f t="shared" si="7"/>
        <v>211906.24000000002</v>
      </c>
      <c r="S17" s="70">
        <f t="shared" si="7"/>
        <v>0</v>
      </c>
      <c r="T17" s="69">
        <f t="shared" si="7"/>
        <v>211906.24000000002</v>
      </c>
      <c r="U17" s="70">
        <f t="shared" si="7"/>
        <v>198662.10000000003</v>
      </c>
      <c r="V17" s="69">
        <f t="shared" si="7"/>
        <v>0</v>
      </c>
      <c r="W17" s="70">
        <f t="shared" si="7"/>
        <v>198662.10000000003</v>
      </c>
      <c r="X17" s="69">
        <f t="shared" si="7"/>
        <v>0</v>
      </c>
      <c r="Y17" s="70">
        <f t="shared" si="7"/>
        <v>0</v>
      </c>
      <c r="Z17" s="69">
        <f t="shared" si="7"/>
        <v>0</v>
      </c>
      <c r="AA17" s="70">
        <f t="shared" si="7"/>
        <v>0</v>
      </c>
      <c r="AB17" s="69">
        <f t="shared" si="7"/>
        <v>0</v>
      </c>
      <c r="AC17" s="70">
        <f t="shared" si="7"/>
        <v>0</v>
      </c>
      <c r="AD17" s="69">
        <f t="shared" si="7"/>
        <v>0</v>
      </c>
      <c r="AE17" s="70">
        <f t="shared" si="7"/>
        <v>0</v>
      </c>
      <c r="AF17" s="69">
        <f t="shared" si="7"/>
        <v>0</v>
      </c>
      <c r="AG17" s="70">
        <f>AG7+AG8+AG9+AG10+AG11+AG12+AG13+AG14+AG15+AG16</f>
        <v>643.44000000000005</v>
      </c>
      <c r="AH17" s="69">
        <f>I17+J17+K17+L17+M17+N17+O17+P17+Q17+R17+S17+T17+U17+V17+W17+X17+Y17+Z17+AA17+AB17+AC17+AD17+AE17+AF17</f>
        <v>821136.68000000017</v>
      </c>
    </row>
    <row r="18" spans="1:34" ht="45.75" customHeight="1" x14ac:dyDescent="0.25">
      <c r="A18" s="31">
        <f t="shared" si="4"/>
        <v>12</v>
      </c>
      <c r="B18" s="29" t="s">
        <v>31</v>
      </c>
      <c r="C18" s="22"/>
      <c r="D18" s="22"/>
      <c r="E18" s="17"/>
      <c r="F18" s="22"/>
      <c r="G18" s="36"/>
      <c r="H18" s="22"/>
      <c r="I18" s="12">
        <v>0.9</v>
      </c>
      <c r="J18" s="13">
        <f>I18</f>
        <v>0.9</v>
      </c>
      <c r="K18" s="12">
        <v>0.9</v>
      </c>
      <c r="L18" s="13">
        <f t="shared" ref="L18:L21" si="8">K18</f>
        <v>0.9</v>
      </c>
      <c r="M18" s="12">
        <v>0.9</v>
      </c>
      <c r="N18" s="13">
        <f t="shared" ref="N18:N21" si="9">M18</f>
        <v>0.9</v>
      </c>
      <c r="O18" s="12">
        <v>0.9</v>
      </c>
      <c r="P18" s="13">
        <f t="shared" ref="P18:P21" si="10">O18</f>
        <v>0.9</v>
      </c>
      <c r="Q18" s="12">
        <v>0.9</v>
      </c>
      <c r="R18" s="13">
        <f t="shared" ref="R18:R21" si="11">Q18</f>
        <v>0.9</v>
      </c>
      <c r="S18" s="12">
        <v>0.9</v>
      </c>
      <c r="T18" s="13">
        <f t="shared" ref="T18:T21" si="12">S18</f>
        <v>0.9</v>
      </c>
      <c r="U18" s="12">
        <v>0.9</v>
      </c>
      <c r="V18" s="13">
        <f t="shared" ref="V18:V21" si="13">U18</f>
        <v>0.9</v>
      </c>
      <c r="W18" s="12">
        <v>0.9</v>
      </c>
      <c r="X18" s="13">
        <f t="shared" ref="X18:X21" si="14">W18</f>
        <v>0.9</v>
      </c>
      <c r="Y18" s="12">
        <v>0.9</v>
      </c>
      <c r="Z18" s="13">
        <f t="shared" ref="Z18:Z21" si="15">Y18</f>
        <v>0.9</v>
      </c>
      <c r="AA18" s="12">
        <v>0.9</v>
      </c>
      <c r="AB18" s="13">
        <f t="shared" ref="AB18:AB21" si="16">AA18</f>
        <v>0.9</v>
      </c>
      <c r="AC18" s="12">
        <v>0.9</v>
      </c>
      <c r="AD18" s="13">
        <f t="shared" ref="AD18:AD21" si="17">AC18</f>
        <v>0.9</v>
      </c>
      <c r="AE18" s="12">
        <v>0.9</v>
      </c>
      <c r="AF18" s="13">
        <f t="shared" ref="AF18:AF21" si="18">AE18</f>
        <v>0.9</v>
      </c>
      <c r="AG18" s="10"/>
      <c r="AH18" s="11"/>
    </row>
    <row r="19" spans="1:34" ht="45.75" customHeight="1" x14ac:dyDescent="0.25">
      <c r="A19" s="31">
        <f t="shared" si="4"/>
        <v>13</v>
      </c>
      <c r="B19" s="29" t="s">
        <v>32</v>
      </c>
      <c r="C19" s="21"/>
      <c r="D19" s="21"/>
      <c r="E19" s="33"/>
      <c r="F19" s="21"/>
      <c r="G19" s="35"/>
      <c r="H19" s="24"/>
      <c r="I19" s="73">
        <v>0.9</v>
      </c>
      <c r="J19" s="74">
        <f>I19</f>
        <v>0.9</v>
      </c>
      <c r="K19" s="73">
        <v>0.9</v>
      </c>
      <c r="L19" s="74">
        <f t="shared" si="8"/>
        <v>0.9</v>
      </c>
      <c r="M19" s="73">
        <v>0.9</v>
      </c>
      <c r="N19" s="74">
        <f t="shared" si="9"/>
        <v>0.9</v>
      </c>
      <c r="O19" s="73">
        <v>0.9</v>
      </c>
      <c r="P19" s="74">
        <f t="shared" si="10"/>
        <v>0.9</v>
      </c>
      <c r="Q19" s="73">
        <v>0.9</v>
      </c>
      <c r="R19" s="74">
        <f t="shared" si="11"/>
        <v>0.9</v>
      </c>
      <c r="S19" s="73">
        <v>0.9</v>
      </c>
      <c r="T19" s="74">
        <f t="shared" si="12"/>
        <v>0.9</v>
      </c>
      <c r="U19" s="73">
        <v>0.9</v>
      </c>
      <c r="V19" s="74">
        <f t="shared" si="13"/>
        <v>0.9</v>
      </c>
      <c r="W19" s="73">
        <v>0.9</v>
      </c>
      <c r="X19" s="74">
        <f t="shared" si="14"/>
        <v>0.9</v>
      </c>
      <c r="Y19" s="73">
        <v>0.9</v>
      </c>
      <c r="Z19" s="74">
        <f t="shared" si="15"/>
        <v>0.9</v>
      </c>
      <c r="AA19" s="73">
        <v>0.9</v>
      </c>
      <c r="AB19" s="74">
        <f t="shared" si="16"/>
        <v>0.9</v>
      </c>
      <c r="AC19" s="73">
        <v>0.9</v>
      </c>
      <c r="AD19" s="74">
        <f t="shared" si="17"/>
        <v>0.9</v>
      </c>
      <c r="AE19" s="73">
        <v>0.9</v>
      </c>
      <c r="AF19" s="74">
        <f t="shared" si="18"/>
        <v>0.9</v>
      </c>
      <c r="AG19" s="10"/>
      <c r="AH19" s="11"/>
    </row>
    <row r="20" spans="1:34" ht="45.75" customHeight="1" x14ac:dyDescent="0.25">
      <c r="A20" s="31">
        <f t="shared" si="4"/>
        <v>14</v>
      </c>
      <c r="B20" s="29" t="s">
        <v>33</v>
      </c>
      <c r="C20" s="22"/>
      <c r="D20" s="22"/>
      <c r="E20" s="17"/>
      <c r="F20" s="22"/>
      <c r="G20" s="36"/>
      <c r="H20" s="22"/>
      <c r="I20" s="10">
        <v>0.85</v>
      </c>
      <c r="J20" s="11">
        <f>I20</f>
        <v>0.85</v>
      </c>
      <c r="K20" s="10">
        <v>0.85</v>
      </c>
      <c r="L20" s="11">
        <f t="shared" si="8"/>
        <v>0.85</v>
      </c>
      <c r="M20" s="10">
        <v>0.85</v>
      </c>
      <c r="N20" s="11">
        <f t="shared" si="9"/>
        <v>0.85</v>
      </c>
      <c r="O20" s="10">
        <v>0.85</v>
      </c>
      <c r="P20" s="11">
        <f t="shared" si="10"/>
        <v>0.85</v>
      </c>
      <c r="Q20" s="10">
        <v>0.85</v>
      </c>
      <c r="R20" s="11">
        <f t="shared" si="11"/>
        <v>0.85</v>
      </c>
      <c r="S20" s="10">
        <v>0.85</v>
      </c>
      <c r="T20" s="11">
        <f t="shared" si="12"/>
        <v>0.85</v>
      </c>
      <c r="U20" s="10">
        <v>0.85</v>
      </c>
      <c r="V20" s="11">
        <f t="shared" si="13"/>
        <v>0.85</v>
      </c>
      <c r="W20" s="10">
        <v>0.85</v>
      </c>
      <c r="X20" s="11">
        <f t="shared" si="14"/>
        <v>0.85</v>
      </c>
      <c r="Y20" s="10">
        <v>0.85</v>
      </c>
      <c r="Z20" s="11">
        <f t="shared" si="15"/>
        <v>0.85</v>
      </c>
      <c r="AA20" s="10">
        <v>0.85</v>
      </c>
      <c r="AB20" s="11">
        <f t="shared" si="16"/>
        <v>0.85</v>
      </c>
      <c r="AC20" s="10">
        <v>0.85</v>
      </c>
      <c r="AD20" s="11">
        <f t="shared" si="17"/>
        <v>0.85</v>
      </c>
      <c r="AE20" s="10">
        <v>0.85</v>
      </c>
      <c r="AF20" s="11">
        <f t="shared" si="18"/>
        <v>0.85</v>
      </c>
      <c r="AG20" s="10"/>
      <c r="AH20" s="11"/>
    </row>
    <row r="21" spans="1:34" ht="45.75" customHeight="1" x14ac:dyDescent="0.25">
      <c r="A21" s="31">
        <f t="shared" si="4"/>
        <v>15</v>
      </c>
      <c r="B21" s="29" t="s">
        <v>34</v>
      </c>
      <c r="C21" s="22"/>
      <c r="D21" s="22"/>
      <c r="E21" s="17"/>
      <c r="F21" s="22"/>
      <c r="G21" s="36"/>
      <c r="H21" s="22"/>
      <c r="I21" s="10">
        <v>0.83</v>
      </c>
      <c r="J21" s="11">
        <f>I21</f>
        <v>0.83</v>
      </c>
      <c r="K21" s="10">
        <v>0.83</v>
      </c>
      <c r="L21" s="11">
        <f t="shared" si="8"/>
        <v>0.83</v>
      </c>
      <c r="M21" s="10">
        <v>0.83</v>
      </c>
      <c r="N21" s="11">
        <f t="shared" si="9"/>
        <v>0.83</v>
      </c>
      <c r="O21" s="10">
        <v>0.83</v>
      </c>
      <c r="P21" s="11">
        <f t="shared" si="10"/>
        <v>0.83</v>
      </c>
      <c r="Q21" s="10">
        <v>0.83</v>
      </c>
      <c r="R21" s="11">
        <f t="shared" si="11"/>
        <v>0.83</v>
      </c>
      <c r="S21" s="10">
        <v>0.83</v>
      </c>
      <c r="T21" s="11">
        <f t="shared" si="12"/>
        <v>0.83</v>
      </c>
      <c r="U21" s="10">
        <v>0.83</v>
      </c>
      <c r="V21" s="11">
        <f t="shared" si="13"/>
        <v>0.83</v>
      </c>
      <c r="W21" s="10">
        <v>0.83</v>
      </c>
      <c r="X21" s="11">
        <f t="shared" si="14"/>
        <v>0.83</v>
      </c>
      <c r="Y21" s="10">
        <v>0.83</v>
      </c>
      <c r="Z21" s="11">
        <f t="shared" si="15"/>
        <v>0.83</v>
      </c>
      <c r="AA21" s="10">
        <v>0.83</v>
      </c>
      <c r="AB21" s="11">
        <f t="shared" si="16"/>
        <v>0.83</v>
      </c>
      <c r="AC21" s="10">
        <v>0.83</v>
      </c>
      <c r="AD21" s="11">
        <f t="shared" si="17"/>
        <v>0.83</v>
      </c>
      <c r="AE21" s="10">
        <v>0.83</v>
      </c>
      <c r="AF21" s="11">
        <f t="shared" si="18"/>
        <v>0.83</v>
      </c>
      <c r="AG21" s="10"/>
      <c r="AH21" s="11"/>
    </row>
    <row r="22" spans="1:34" ht="45.75" customHeight="1" x14ac:dyDescent="0.25">
      <c r="A22" s="31">
        <f t="shared" si="4"/>
        <v>16</v>
      </c>
      <c r="B22" s="29" t="s">
        <v>35</v>
      </c>
      <c r="C22" s="22"/>
      <c r="D22" s="22"/>
      <c r="E22" s="17"/>
      <c r="F22" s="22"/>
      <c r="G22" s="36"/>
      <c r="H22" s="22"/>
      <c r="I22" s="10">
        <f>I18*I19*I20*I21</f>
        <v>0.57145499999999994</v>
      </c>
      <c r="J22" s="11">
        <f>J18*J19*J20*J21</f>
        <v>0.57145499999999994</v>
      </c>
      <c r="K22" s="10">
        <f t="shared" ref="K22:AF22" si="19">K18*K19*K20*K21</f>
        <v>0.57145499999999994</v>
      </c>
      <c r="L22" s="11">
        <f t="shared" si="19"/>
        <v>0.57145499999999994</v>
      </c>
      <c r="M22" s="10">
        <f t="shared" si="19"/>
        <v>0.57145499999999994</v>
      </c>
      <c r="N22" s="11">
        <f t="shared" si="19"/>
        <v>0.57145499999999994</v>
      </c>
      <c r="O22" s="10">
        <f>O18*O19*O20*O21</f>
        <v>0.57145499999999994</v>
      </c>
      <c r="P22" s="11">
        <f t="shared" si="19"/>
        <v>0.57145499999999994</v>
      </c>
      <c r="Q22" s="10">
        <f t="shared" si="19"/>
        <v>0.57145499999999994</v>
      </c>
      <c r="R22" s="11">
        <f t="shared" si="19"/>
        <v>0.57145499999999994</v>
      </c>
      <c r="S22" s="10">
        <f t="shared" si="19"/>
        <v>0.57145499999999994</v>
      </c>
      <c r="T22" s="11">
        <f t="shared" si="19"/>
        <v>0.57145499999999994</v>
      </c>
      <c r="U22" s="10">
        <f t="shared" si="19"/>
        <v>0.57145499999999994</v>
      </c>
      <c r="V22" s="11">
        <f t="shared" si="19"/>
        <v>0.57145499999999994</v>
      </c>
      <c r="W22" s="10">
        <f t="shared" si="19"/>
        <v>0.57145499999999994</v>
      </c>
      <c r="X22" s="11">
        <f t="shared" si="19"/>
        <v>0.57145499999999994</v>
      </c>
      <c r="Y22" s="10">
        <f t="shared" si="19"/>
        <v>0.57145499999999994</v>
      </c>
      <c r="Z22" s="11">
        <f t="shared" si="19"/>
        <v>0.57145499999999994</v>
      </c>
      <c r="AA22" s="10">
        <f t="shared" si="19"/>
        <v>0.57145499999999994</v>
      </c>
      <c r="AB22" s="11">
        <f t="shared" si="19"/>
        <v>0.57145499999999994</v>
      </c>
      <c r="AC22" s="10">
        <f t="shared" si="19"/>
        <v>0.57145499999999994</v>
      </c>
      <c r="AD22" s="11">
        <f t="shared" si="19"/>
        <v>0.57145499999999994</v>
      </c>
      <c r="AE22" s="10">
        <f t="shared" si="19"/>
        <v>0.57145499999999994</v>
      </c>
      <c r="AF22" s="11">
        <f t="shared" si="19"/>
        <v>0.57145499999999994</v>
      </c>
      <c r="AG22" s="10"/>
      <c r="AH22" s="11"/>
    </row>
    <row r="23" spans="1:34" ht="45.75" customHeight="1" x14ac:dyDescent="0.25">
      <c r="A23" s="31">
        <f t="shared" si="4"/>
        <v>17</v>
      </c>
      <c r="B23" s="29" t="s">
        <v>36</v>
      </c>
      <c r="C23" s="22"/>
      <c r="D23" s="22"/>
      <c r="E23" s="17"/>
      <c r="F23" s="21"/>
      <c r="G23" s="36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0</v>
      </c>
      <c r="Q23" s="5">
        <f t="shared" si="20"/>
        <v>0</v>
      </c>
      <c r="R23" s="6">
        <f t="shared" si="20"/>
        <v>370818.76963190461</v>
      </c>
      <c r="S23" s="5">
        <f t="shared" si="20"/>
        <v>0</v>
      </c>
      <c r="T23" s="6">
        <f t="shared" si="20"/>
        <v>370818.76963190461</v>
      </c>
      <c r="U23" s="5">
        <f t="shared" si="20"/>
        <v>347642.59652991057</v>
      </c>
      <c r="V23" s="6">
        <f t="shared" si="20"/>
        <v>0</v>
      </c>
      <c r="W23" s="5">
        <f t="shared" si="20"/>
        <v>347642.59652991057</v>
      </c>
      <c r="X23" s="6">
        <f t="shared" si="20"/>
        <v>0</v>
      </c>
      <c r="Y23" s="5">
        <f t="shared" si="20"/>
        <v>0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1436922.7323236305</v>
      </c>
    </row>
    <row r="24" spans="1:34" ht="45.75" customHeight="1" thickBot="1" x14ac:dyDescent="0.3">
      <c r="A24" s="31">
        <f t="shared" si="4"/>
        <v>18</v>
      </c>
      <c r="B24" s="30" t="s">
        <v>37</v>
      </c>
      <c r="C24" s="23"/>
      <c r="D24" s="23"/>
      <c r="E24" s="18"/>
      <c r="F24" s="23"/>
      <c r="G24" s="32"/>
      <c r="H24" s="23"/>
      <c r="I24" s="75">
        <f>I23/(15*86400)</f>
        <v>0</v>
      </c>
      <c r="J24" s="46">
        <f>J23/(15*86400)</f>
        <v>0</v>
      </c>
      <c r="K24" s="75">
        <f t="shared" ref="K24:AF24" si="21">K23/(15*86400)</f>
        <v>0</v>
      </c>
      <c r="L24" s="46">
        <f t="shared" si="21"/>
        <v>0</v>
      </c>
      <c r="M24" s="75">
        <f t="shared" si="21"/>
        <v>0</v>
      </c>
      <c r="N24" s="46">
        <f t="shared" si="21"/>
        <v>0</v>
      </c>
      <c r="O24" s="75">
        <f t="shared" si="21"/>
        <v>0</v>
      </c>
      <c r="P24" s="46">
        <f t="shared" si="21"/>
        <v>0</v>
      </c>
      <c r="Q24" s="75">
        <f t="shared" si="21"/>
        <v>0</v>
      </c>
      <c r="R24" s="46">
        <f t="shared" si="21"/>
        <v>0.28612559385177827</v>
      </c>
      <c r="S24" s="75">
        <f t="shared" si="21"/>
        <v>0</v>
      </c>
      <c r="T24" s="46">
        <f t="shared" si="21"/>
        <v>0.28612559385177827</v>
      </c>
      <c r="U24" s="75">
        <f t="shared" si="21"/>
        <v>0.26824274423604211</v>
      </c>
      <c r="V24" s="46">
        <f t="shared" si="21"/>
        <v>0</v>
      </c>
      <c r="W24" s="75">
        <f t="shared" si="21"/>
        <v>0.26824274423604211</v>
      </c>
      <c r="X24" s="46">
        <f t="shared" si="21"/>
        <v>0</v>
      </c>
      <c r="Y24" s="75">
        <f t="shared" si="21"/>
        <v>0</v>
      </c>
      <c r="Z24" s="46">
        <f t="shared" si="21"/>
        <v>0</v>
      </c>
      <c r="AA24" s="75">
        <f t="shared" si="21"/>
        <v>0</v>
      </c>
      <c r="AB24" s="46">
        <f t="shared" si="21"/>
        <v>0</v>
      </c>
      <c r="AC24" s="75">
        <f t="shared" si="21"/>
        <v>0</v>
      </c>
      <c r="AD24" s="46">
        <f t="shared" si="21"/>
        <v>0</v>
      </c>
      <c r="AE24" s="75">
        <f t="shared" si="21"/>
        <v>0</v>
      </c>
      <c r="AF24" s="46">
        <f t="shared" si="21"/>
        <v>0</v>
      </c>
      <c r="AG24" s="75"/>
      <c r="AH24" s="46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25" right="0.25" top="0.75" bottom="0.75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C35E-CD82-4417-9FA1-9D24306877BB}">
  <sheetPr>
    <tabColor rgb="FF00B050"/>
    <pageSetUpPr fitToPage="1"/>
  </sheetPr>
  <dimension ref="A1:AH24"/>
  <sheetViews>
    <sheetView view="pageBreakPreview" zoomScale="60" zoomScaleNormal="90" workbookViewId="0">
      <selection activeCell="C12" sqref="C1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2.140625" style="1" customWidth="1"/>
    <col min="7" max="7" width="9.140625" style="1" customWidth="1"/>
    <col min="8" max="8" width="13.5703125" style="1" customWidth="1"/>
    <col min="9" max="12" width="7.28515625" style="2" customWidth="1"/>
    <col min="13" max="14" width="7.28515625" style="1" customWidth="1"/>
    <col min="15" max="15" width="13.85546875" style="1" customWidth="1"/>
    <col min="16" max="16" width="7.28515625" style="1" customWidth="1"/>
    <col min="17" max="17" width="15.5703125" style="1" customWidth="1"/>
    <col min="18" max="18" width="16.7109375" style="1" customWidth="1"/>
    <col min="19" max="19" width="12.5703125" style="1" customWidth="1"/>
    <col min="20" max="20" width="16.85546875" style="1" customWidth="1"/>
    <col min="21" max="21" width="14.5703125" style="1" customWidth="1"/>
    <col min="22" max="22" width="14" style="1" customWidth="1"/>
    <col min="23" max="23" width="15" style="1" customWidth="1"/>
    <col min="24" max="24" width="12.42578125" style="1" customWidth="1"/>
    <col min="25" max="25" width="14.42578125" style="1" customWidth="1"/>
    <col min="26" max="26" width="11" style="1" customWidth="1"/>
    <col min="27" max="27" width="12.7109375" style="1" customWidth="1"/>
    <col min="28" max="28" width="14.7109375" style="1" customWidth="1"/>
    <col min="29" max="32" width="7.28515625" style="1" customWidth="1"/>
    <col min="33" max="33" width="11.28515625" style="2" customWidth="1"/>
    <col min="34" max="34" width="14" style="2" customWidth="1"/>
    <col min="35" max="16384" width="9.140625" style="1"/>
  </cols>
  <sheetData>
    <row r="1" spans="1:34" ht="19.5" x14ac:dyDescent="0.35">
      <c r="A1" s="78" t="s">
        <v>48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80"/>
    </row>
    <row r="2" spans="1:34" ht="18" customHeight="1" x14ac:dyDescent="0.25">
      <c r="A2" s="81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8" customHeight="1" thickBot="1" x14ac:dyDescent="0.3">
      <c r="A3" s="84" t="s">
        <v>39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ht="60" customHeight="1" thickBot="1" x14ac:dyDescent="0.3">
      <c r="A4" s="94" t="s">
        <v>1</v>
      </c>
      <c r="B4" s="96" t="s">
        <v>2</v>
      </c>
      <c r="C4" s="96" t="s">
        <v>3</v>
      </c>
      <c r="D4" s="87" t="s">
        <v>26</v>
      </c>
      <c r="E4" s="87" t="s">
        <v>27</v>
      </c>
      <c r="F4" s="87" t="s">
        <v>28</v>
      </c>
      <c r="G4" s="87" t="s">
        <v>29</v>
      </c>
      <c r="H4" s="87" t="s">
        <v>38</v>
      </c>
      <c r="I4" s="91" t="s">
        <v>41</v>
      </c>
      <c r="J4" s="92"/>
      <c r="K4" s="91" t="s">
        <v>40</v>
      </c>
      <c r="L4" s="93"/>
      <c r="M4" s="89" t="s">
        <v>4</v>
      </c>
      <c r="N4" s="90"/>
      <c r="O4" s="89" t="s">
        <v>5</v>
      </c>
      <c r="P4" s="90"/>
      <c r="Q4" s="89" t="s">
        <v>6</v>
      </c>
      <c r="R4" s="90"/>
      <c r="S4" s="89" t="s">
        <v>7</v>
      </c>
      <c r="T4" s="90"/>
      <c r="U4" s="89" t="s">
        <v>8</v>
      </c>
      <c r="V4" s="90"/>
      <c r="W4" s="89" t="s">
        <v>9</v>
      </c>
      <c r="X4" s="90"/>
      <c r="Y4" s="89" t="s">
        <v>10</v>
      </c>
      <c r="Z4" s="90"/>
      <c r="AA4" s="89" t="s">
        <v>11</v>
      </c>
      <c r="AB4" s="90"/>
      <c r="AC4" s="89" t="s">
        <v>42</v>
      </c>
      <c r="AD4" s="90"/>
      <c r="AE4" s="89" t="s">
        <v>12</v>
      </c>
      <c r="AF4" s="90"/>
      <c r="AG4" s="76" t="s">
        <v>43</v>
      </c>
      <c r="AH4" s="77"/>
    </row>
    <row r="5" spans="1:34" ht="33.75" customHeight="1" thickBot="1" x14ac:dyDescent="0.3">
      <c r="A5" s="95"/>
      <c r="B5" s="97"/>
      <c r="C5" s="97"/>
      <c r="D5" s="97"/>
      <c r="E5" s="97"/>
      <c r="F5" s="88"/>
      <c r="G5" s="97"/>
      <c r="H5" s="88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7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5" t="s">
        <v>44</v>
      </c>
      <c r="AH5" s="65" t="s">
        <v>45</v>
      </c>
    </row>
    <row r="6" spans="1:34" ht="15.75" thickBot="1" x14ac:dyDescent="0.3">
      <c r="A6" s="14">
        <v>1</v>
      </c>
      <c r="B6" s="14">
        <f>A6+1</f>
        <v>2</v>
      </c>
      <c r="C6" s="14">
        <f t="shared" ref="C6:AH6" si="0">B6+1</f>
        <v>3</v>
      </c>
      <c r="D6" s="14">
        <f t="shared" si="0"/>
        <v>4</v>
      </c>
      <c r="E6" s="14">
        <f t="shared" si="0"/>
        <v>5</v>
      </c>
      <c r="F6" s="14">
        <f t="shared" si="0"/>
        <v>6</v>
      </c>
      <c r="G6" s="14">
        <f t="shared" si="0"/>
        <v>7</v>
      </c>
      <c r="H6" s="14">
        <f t="shared" si="0"/>
        <v>8</v>
      </c>
      <c r="I6" s="14">
        <f t="shared" si="0"/>
        <v>9</v>
      </c>
      <c r="J6" s="14">
        <f t="shared" si="0"/>
        <v>10</v>
      </c>
      <c r="K6" s="14">
        <f t="shared" si="0"/>
        <v>11</v>
      </c>
      <c r="L6" s="14">
        <f t="shared" si="0"/>
        <v>12</v>
      </c>
      <c r="M6" s="14">
        <f t="shared" si="0"/>
        <v>13</v>
      </c>
      <c r="N6" s="14">
        <f t="shared" si="0"/>
        <v>14</v>
      </c>
      <c r="O6" s="14">
        <f t="shared" si="0"/>
        <v>15</v>
      </c>
      <c r="P6" s="14">
        <f t="shared" si="0"/>
        <v>16</v>
      </c>
      <c r="Q6" s="14">
        <f t="shared" si="0"/>
        <v>17</v>
      </c>
      <c r="R6" s="14">
        <f t="shared" si="0"/>
        <v>18</v>
      </c>
      <c r="S6" s="14">
        <f t="shared" si="0"/>
        <v>19</v>
      </c>
      <c r="T6" s="14">
        <f t="shared" si="0"/>
        <v>20</v>
      </c>
      <c r="U6" s="14">
        <f t="shared" si="0"/>
        <v>21</v>
      </c>
      <c r="V6" s="14">
        <f t="shared" si="0"/>
        <v>22</v>
      </c>
      <c r="W6" s="14">
        <f t="shared" si="0"/>
        <v>23</v>
      </c>
      <c r="X6" s="14">
        <f t="shared" si="0"/>
        <v>24</v>
      </c>
      <c r="Y6" s="14">
        <f t="shared" si="0"/>
        <v>25</v>
      </c>
      <c r="Z6" s="14">
        <f t="shared" si="0"/>
        <v>26</v>
      </c>
      <c r="AA6" s="14">
        <f t="shared" si="0"/>
        <v>27</v>
      </c>
      <c r="AB6" s="14">
        <f t="shared" si="0"/>
        <v>28</v>
      </c>
      <c r="AC6" s="14">
        <f t="shared" si="0"/>
        <v>29</v>
      </c>
      <c r="AD6" s="14">
        <f t="shared" si="0"/>
        <v>30</v>
      </c>
      <c r="AE6" s="14">
        <f t="shared" si="0"/>
        <v>31</v>
      </c>
      <c r="AF6" s="14">
        <f t="shared" si="0"/>
        <v>32</v>
      </c>
      <c r="AG6" s="14">
        <f t="shared" si="0"/>
        <v>33</v>
      </c>
      <c r="AH6" s="14">
        <f t="shared" si="0"/>
        <v>34</v>
      </c>
    </row>
    <row r="7" spans="1:34" ht="42.75" customHeight="1" x14ac:dyDescent="0.25">
      <c r="A7" s="47">
        <v>1</v>
      </c>
      <c r="B7" s="38" t="s">
        <v>16</v>
      </c>
      <c r="C7" s="39">
        <v>1235</v>
      </c>
      <c r="D7" s="39">
        <f>C7/86.4</f>
        <v>14.293981481481481</v>
      </c>
      <c r="E7" s="59">
        <f>D7/15</f>
        <v>0.95293209876543206</v>
      </c>
      <c r="F7" s="39">
        <v>103.65</v>
      </c>
      <c r="G7" s="60">
        <f>E7*F7</f>
        <v>98.771412037037038</v>
      </c>
      <c r="H7" s="39">
        <v>4</v>
      </c>
      <c r="I7" s="44"/>
      <c r="J7" s="45"/>
      <c r="K7" s="44"/>
      <c r="L7" s="45"/>
      <c r="M7" s="40"/>
      <c r="N7" s="41"/>
      <c r="O7" s="40"/>
      <c r="P7" s="41"/>
      <c r="Q7" s="40"/>
      <c r="R7" s="42">
        <f>G7*16*86.4</f>
        <v>136541.6</v>
      </c>
      <c r="S7" s="40"/>
      <c r="T7" s="42">
        <f>G7*16*86.4</f>
        <v>136541.6</v>
      </c>
      <c r="U7" s="43">
        <f>G7*15*86.4</f>
        <v>128007.75000000001</v>
      </c>
      <c r="V7" s="41"/>
      <c r="W7" s="43">
        <f>G7*15*86.4</f>
        <v>128007.75000000001</v>
      </c>
      <c r="X7" s="41"/>
      <c r="Y7" s="40"/>
      <c r="Z7" s="41"/>
      <c r="AA7" s="40"/>
      <c r="AB7" s="41"/>
      <c r="AC7" s="40"/>
      <c r="AD7" s="61"/>
      <c r="AE7" s="40"/>
      <c r="AF7" s="41"/>
      <c r="AG7" s="71">
        <f>F7*H7</f>
        <v>414.6</v>
      </c>
      <c r="AH7" s="66">
        <f>I7+J7+K7+L7+M7+N7+O7+P7+Q7+R7+S7+T7+U7+V7+W7+X7+Y7+Z7+AA7+AB7+AC7+AD7+AE7+AF7</f>
        <v>529098.70000000007</v>
      </c>
    </row>
    <row r="8" spans="1:34" ht="42.7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16">
        <f t="shared" ref="E8:E16" si="2">D8/15</f>
        <v>0.95293209876543206</v>
      </c>
      <c r="F8" s="20">
        <v>0</v>
      </c>
      <c r="G8" s="34">
        <f t="shared" ref="G8:G16" si="3">E8*F8</f>
        <v>0</v>
      </c>
      <c r="H8" s="20">
        <v>6</v>
      </c>
      <c r="I8" s="3"/>
      <c r="J8" s="4"/>
      <c r="K8" s="3"/>
      <c r="L8" s="4"/>
      <c r="M8" s="15"/>
      <c r="N8" s="9"/>
      <c r="O8" s="7">
        <f>G8*15*86.4</f>
        <v>0</v>
      </c>
      <c r="P8" s="9"/>
      <c r="Q8" s="7">
        <f>G815*86.4</f>
        <v>0</v>
      </c>
      <c r="R8" s="9"/>
      <c r="S8" s="15"/>
      <c r="T8" s="8">
        <f>G8*16*86.4</f>
        <v>0</v>
      </c>
      <c r="U8" s="15"/>
      <c r="V8" s="8">
        <f>G8*16*86.4</f>
        <v>0</v>
      </c>
      <c r="W8" s="15"/>
      <c r="X8" s="8">
        <f>G8*16*86.4</f>
        <v>0</v>
      </c>
      <c r="Y8" s="15"/>
      <c r="Z8" s="9"/>
      <c r="AA8" s="15"/>
      <c r="AB8" s="8">
        <f>G8*16*86.4</f>
        <v>0</v>
      </c>
      <c r="AC8" s="15"/>
      <c r="AD8" s="25"/>
      <c r="AE8" s="15"/>
      <c r="AF8" s="9"/>
      <c r="AG8" s="19">
        <f>F8*H8</f>
        <v>0</v>
      </c>
      <c r="AH8" s="67">
        <f>I8+J8+K8+L8+M8+N8+O8+P8+Q8+R8+S8+T8+U8+V8+W8+X8+Y8+Z8+AA8+AB8+AC8+AD8+AE8+AF8</f>
        <v>0</v>
      </c>
    </row>
    <row r="9" spans="1:34" ht="42.7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16">
        <f t="shared" si="2"/>
        <v>1.0887345679012346</v>
      </c>
      <c r="F9" s="20">
        <v>0</v>
      </c>
      <c r="G9" s="34">
        <f t="shared" si="3"/>
        <v>0</v>
      </c>
      <c r="H9" s="20">
        <v>2</v>
      </c>
      <c r="I9" s="3"/>
      <c r="J9" s="4"/>
      <c r="K9" s="3"/>
      <c r="L9" s="4"/>
      <c r="M9" s="15"/>
      <c r="N9" s="9"/>
      <c r="O9" s="7">
        <f>G9*15*86.4</f>
        <v>0</v>
      </c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8">
        <f>G9*16*86.4</f>
        <v>0</v>
      </c>
      <c r="AC9" s="15"/>
      <c r="AD9" s="25"/>
      <c r="AE9" s="15"/>
      <c r="AF9" s="9"/>
      <c r="AG9" s="19">
        <f t="shared" ref="AG9:AG15" si="5">F9*H9</f>
        <v>0</v>
      </c>
      <c r="AH9" s="67">
        <f t="shared" ref="AH9:AH16" si="6">I9+J9+K9+L9+M9+N9+O9+P9+Q9+R9+S9+T9+U9+V9+W9+X9+Y9+Z9+AA9+AB9+AC9+AD9+AE9+AF9</f>
        <v>0</v>
      </c>
    </row>
    <row r="10" spans="1:34" ht="42.7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>
        <v>0</v>
      </c>
      <c r="G10" s="34">
        <f t="shared" si="3"/>
        <v>0</v>
      </c>
      <c r="H10" s="20">
        <v>2</v>
      </c>
      <c r="I10" s="3"/>
      <c r="J10" s="4"/>
      <c r="K10" s="3"/>
      <c r="L10" s="4"/>
      <c r="M10" s="15"/>
      <c r="N10" s="8">
        <f>G10*16*86.4</f>
        <v>0</v>
      </c>
      <c r="O10" s="15"/>
      <c r="P10" s="9"/>
      <c r="Q10" s="15"/>
      <c r="R10" s="9"/>
      <c r="S10" s="15"/>
      <c r="T10" s="8">
        <f>G10*16*86.4</f>
        <v>0</v>
      </c>
      <c r="U10" s="15"/>
      <c r="V10" s="9"/>
      <c r="W10" s="15"/>
      <c r="X10" s="9"/>
      <c r="Y10" s="15"/>
      <c r="Z10" s="9"/>
      <c r="AA10" s="15"/>
      <c r="AB10" s="9"/>
      <c r="AC10" s="15"/>
      <c r="AD10" s="25"/>
      <c r="AE10" s="15"/>
      <c r="AF10" s="9"/>
      <c r="AG10" s="19">
        <f t="shared" si="5"/>
        <v>0</v>
      </c>
      <c r="AH10" s="67">
        <f t="shared" si="6"/>
        <v>0</v>
      </c>
    </row>
    <row r="11" spans="1:34" ht="42.7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>
        <v>0</v>
      </c>
      <c r="G11" s="34">
        <f t="shared" si="3"/>
        <v>0</v>
      </c>
      <c r="H11" s="20">
        <v>5</v>
      </c>
      <c r="I11" s="3"/>
      <c r="J11" s="4"/>
      <c r="K11" s="3"/>
      <c r="L11" s="4"/>
      <c r="M11" s="15"/>
      <c r="N11" s="9"/>
      <c r="O11" s="7">
        <f>G11*15*86.4</f>
        <v>0</v>
      </c>
      <c r="P11" s="9"/>
      <c r="Q11" s="15"/>
      <c r="R11" s="8">
        <f>G11*16*86.4</f>
        <v>0</v>
      </c>
      <c r="S11" s="15"/>
      <c r="T11" s="8">
        <f>G11*16*86.4</f>
        <v>0</v>
      </c>
      <c r="U11" s="15"/>
      <c r="V11" s="8">
        <f>G11*16*86.4</f>
        <v>0</v>
      </c>
      <c r="W11" s="15"/>
      <c r="X11" s="8">
        <f>G11*16*86.4</f>
        <v>0</v>
      </c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0</v>
      </c>
      <c r="AH11" s="67">
        <f t="shared" si="6"/>
        <v>0</v>
      </c>
    </row>
    <row r="12" spans="1:34" ht="42.7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16">
        <f t="shared" si="2"/>
        <v>0.95293209876543206</v>
      </c>
      <c r="F12" s="20">
        <v>0</v>
      </c>
      <c r="G12" s="34">
        <f t="shared" si="3"/>
        <v>0</v>
      </c>
      <c r="H12" s="20">
        <v>6</v>
      </c>
      <c r="I12" s="3"/>
      <c r="J12" s="4"/>
      <c r="K12" s="3"/>
      <c r="L12" s="4"/>
      <c r="M12" s="15"/>
      <c r="N12" s="9"/>
      <c r="O12" s="7">
        <f>G12*15*86.4</f>
        <v>0</v>
      </c>
      <c r="P12" s="9"/>
      <c r="Q12" s="15"/>
      <c r="R12" s="8">
        <f>G12*16*86.4</f>
        <v>0</v>
      </c>
      <c r="S12" s="15"/>
      <c r="T12" s="8">
        <f>G12*16*86.4</f>
        <v>0</v>
      </c>
      <c r="U12" s="15"/>
      <c r="V12" s="8">
        <f>G12*16*86.4</f>
        <v>0</v>
      </c>
      <c r="W12" s="7">
        <f>G12*15*86.4</f>
        <v>0</v>
      </c>
      <c r="X12" s="9"/>
      <c r="Y12" s="7">
        <f>G12*15*86.4</f>
        <v>0</v>
      </c>
      <c r="Z12" s="9"/>
      <c r="AA12" s="15"/>
      <c r="AB12" s="9"/>
      <c r="AC12" s="15"/>
      <c r="AD12" s="25"/>
      <c r="AE12" s="15"/>
      <c r="AF12" s="9"/>
      <c r="AG12" s="19">
        <f t="shared" si="5"/>
        <v>0</v>
      </c>
      <c r="AH12" s="67">
        <f t="shared" si="6"/>
        <v>0</v>
      </c>
    </row>
    <row r="13" spans="1:34" ht="42.7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16">
        <f t="shared" si="2"/>
        <v>1.0887345679012346</v>
      </c>
      <c r="F13" s="20">
        <v>0</v>
      </c>
      <c r="G13" s="34">
        <f t="shared" si="3"/>
        <v>0</v>
      </c>
      <c r="H13" s="20">
        <v>4</v>
      </c>
      <c r="I13" s="3"/>
      <c r="J13" s="4"/>
      <c r="K13" s="3"/>
      <c r="L13" s="4"/>
      <c r="M13" s="15"/>
      <c r="N13" s="9"/>
      <c r="O13" s="15"/>
      <c r="P13" s="8">
        <f>G13*16*86.4</f>
        <v>0</v>
      </c>
      <c r="Q13" s="15"/>
      <c r="R13" s="9"/>
      <c r="S13" s="7">
        <f>G13*15*86.4</f>
        <v>0</v>
      </c>
      <c r="T13" s="9"/>
      <c r="U13" s="7">
        <f>G1315*86.4</f>
        <v>0</v>
      </c>
      <c r="V13" s="9"/>
      <c r="W13" s="7">
        <f>G13*15*86.4</f>
        <v>0</v>
      </c>
      <c r="X13" s="9"/>
      <c r="Y13" s="15"/>
      <c r="Z13" s="9"/>
      <c r="AA13" s="15"/>
      <c r="AB13" s="9"/>
      <c r="AC13" s="15"/>
      <c r="AD13" s="25"/>
      <c r="AE13" s="15"/>
      <c r="AF13" s="9"/>
      <c r="AG13" s="19">
        <f t="shared" si="5"/>
        <v>0</v>
      </c>
      <c r="AH13" s="67">
        <f t="shared" si="6"/>
        <v>0</v>
      </c>
    </row>
    <row r="14" spans="1:34" ht="42.7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>
        <v>0</v>
      </c>
      <c r="G14" s="34">
        <f t="shared" si="3"/>
        <v>0</v>
      </c>
      <c r="H14" s="20">
        <v>2</v>
      </c>
      <c r="I14" s="3"/>
      <c r="J14" s="4"/>
      <c r="K14" s="3"/>
      <c r="L14" s="4"/>
      <c r="M14" s="15"/>
      <c r="N14" s="9"/>
      <c r="O14" s="7">
        <f>G14*15*86.4</f>
        <v>0</v>
      </c>
      <c r="P14" s="9"/>
      <c r="Q14" s="15"/>
      <c r="R14" s="9"/>
      <c r="S14" s="15"/>
      <c r="T14" s="9"/>
      <c r="U14" s="7">
        <f>G1415*86.4</f>
        <v>0</v>
      </c>
      <c r="V14" s="9"/>
      <c r="W14" s="15"/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0</v>
      </c>
      <c r="AH14" s="67">
        <f t="shared" si="6"/>
        <v>0</v>
      </c>
    </row>
    <row r="15" spans="1:34" ht="42.7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>
        <v>0</v>
      </c>
      <c r="G15" s="34">
        <f t="shared" si="3"/>
        <v>0</v>
      </c>
      <c r="H15" s="20">
        <v>6</v>
      </c>
      <c r="I15" s="3"/>
      <c r="J15" s="4"/>
      <c r="K15" s="3"/>
      <c r="L15" s="4"/>
      <c r="M15" s="15"/>
      <c r="N15" s="9"/>
      <c r="O15" s="7">
        <f>G15*15*86.4</f>
        <v>0</v>
      </c>
      <c r="P15" s="9"/>
      <c r="Q15" s="7">
        <f>G15*15*86.4</f>
        <v>0</v>
      </c>
      <c r="R15" s="9"/>
      <c r="S15" s="7">
        <f>G15*15*86.4</f>
        <v>0</v>
      </c>
      <c r="T15" s="9"/>
      <c r="U15" s="7">
        <f>G1515*86.4</f>
        <v>0</v>
      </c>
      <c r="V15" s="9"/>
      <c r="W15" s="7">
        <f>G15*15*86.4</f>
        <v>0</v>
      </c>
      <c r="X15" s="9"/>
      <c r="Y15" s="7">
        <f>G15*15*86.4</f>
        <v>0</v>
      </c>
      <c r="Z15" s="9"/>
      <c r="AA15" s="15"/>
      <c r="AB15" s="9"/>
      <c r="AC15" s="15"/>
      <c r="AD15" s="25"/>
      <c r="AE15" s="15"/>
      <c r="AF15" s="9"/>
      <c r="AG15" s="19">
        <f t="shared" si="5"/>
        <v>0</v>
      </c>
      <c r="AH15" s="67">
        <f t="shared" si="6"/>
        <v>0</v>
      </c>
    </row>
    <row r="16" spans="1:34" ht="42.75" customHeight="1" thickBot="1" x14ac:dyDescent="0.3">
      <c r="A16" s="31">
        <f t="shared" si="4"/>
        <v>10</v>
      </c>
      <c r="B16" s="30" t="s">
        <v>25</v>
      </c>
      <c r="C16" s="50">
        <v>1411</v>
      </c>
      <c r="D16" s="50">
        <f t="shared" si="1"/>
        <v>16.331018518518519</v>
      </c>
      <c r="E16" s="62">
        <f t="shared" si="2"/>
        <v>1.0887345679012346</v>
      </c>
      <c r="F16" s="50">
        <v>0</v>
      </c>
      <c r="G16" s="63">
        <f t="shared" si="3"/>
        <v>0</v>
      </c>
      <c r="H16" s="50">
        <v>4</v>
      </c>
      <c r="I16" s="51"/>
      <c r="J16" s="52"/>
      <c r="K16" s="51"/>
      <c r="L16" s="52"/>
      <c r="M16" s="54"/>
      <c r="N16" s="53"/>
      <c r="O16" s="55">
        <f>G16*15*86.4</f>
        <v>0</v>
      </c>
      <c r="P16" s="53"/>
      <c r="Q16" s="55">
        <f>G16*15*86.4</f>
        <v>0</v>
      </c>
      <c r="R16" s="53"/>
      <c r="S16" s="55">
        <f>G16*15*86.4</f>
        <v>0</v>
      </c>
      <c r="T16" s="53"/>
      <c r="U16" s="54"/>
      <c r="V16" s="53"/>
      <c r="W16" s="54"/>
      <c r="X16" s="53"/>
      <c r="Y16" s="54"/>
      <c r="Z16" s="53"/>
      <c r="AA16" s="55">
        <f>G16*15*86.4</f>
        <v>0</v>
      </c>
      <c r="AB16" s="53"/>
      <c r="AC16" s="54"/>
      <c r="AD16" s="64"/>
      <c r="AE16" s="54"/>
      <c r="AF16" s="53"/>
      <c r="AG16" s="72">
        <f>F16*H16</f>
        <v>0</v>
      </c>
      <c r="AH16" s="68">
        <f t="shared" si="6"/>
        <v>0</v>
      </c>
    </row>
    <row r="17" spans="1:34" ht="42" customHeight="1" x14ac:dyDescent="0.25">
      <c r="A17" s="31">
        <f t="shared" si="4"/>
        <v>11</v>
      </c>
      <c r="B17" s="56" t="s">
        <v>30</v>
      </c>
      <c r="C17" s="48"/>
      <c r="D17" s="48"/>
      <c r="E17" s="57"/>
      <c r="F17" s="48"/>
      <c r="G17" s="58"/>
      <c r="H17" s="49"/>
      <c r="I17" s="70">
        <f>I7+I8+I9+I10+I11+I12+I13+I14+I15+I16</f>
        <v>0</v>
      </c>
      <c r="J17" s="69">
        <f>J7+J8+J9+J10+J11+J12+J13+J14+J15+J16</f>
        <v>0</v>
      </c>
      <c r="K17" s="70">
        <f>K7+K8+K9+K10+K11+K12+K13+K14+K15+K16</f>
        <v>0</v>
      </c>
      <c r="L17" s="69">
        <f>L7+L8+L9+L10+L11+L12+L13+L14+L15+L16</f>
        <v>0</v>
      </c>
      <c r="M17" s="70">
        <f t="shared" ref="M17:AF17" si="7">M7+M8+M9+M10+M11+M12+M13+M14+M15+M16</f>
        <v>0</v>
      </c>
      <c r="N17" s="69">
        <f t="shared" si="7"/>
        <v>0</v>
      </c>
      <c r="O17" s="70">
        <f t="shared" si="7"/>
        <v>0</v>
      </c>
      <c r="P17" s="69">
        <f t="shared" si="7"/>
        <v>0</v>
      </c>
      <c r="Q17" s="70">
        <f t="shared" si="7"/>
        <v>0</v>
      </c>
      <c r="R17" s="69">
        <f t="shared" si="7"/>
        <v>136541.6</v>
      </c>
      <c r="S17" s="70">
        <f t="shared" si="7"/>
        <v>0</v>
      </c>
      <c r="T17" s="69">
        <f t="shared" si="7"/>
        <v>136541.6</v>
      </c>
      <c r="U17" s="70">
        <f t="shared" si="7"/>
        <v>128007.75000000001</v>
      </c>
      <c r="V17" s="69">
        <f t="shared" si="7"/>
        <v>0</v>
      </c>
      <c r="W17" s="70">
        <f t="shared" si="7"/>
        <v>128007.75000000001</v>
      </c>
      <c r="X17" s="69">
        <f t="shared" si="7"/>
        <v>0</v>
      </c>
      <c r="Y17" s="70">
        <f t="shared" si="7"/>
        <v>0</v>
      </c>
      <c r="Z17" s="69">
        <f t="shared" si="7"/>
        <v>0</v>
      </c>
      <c r="AA17" s="70">
        <f t="shared" si="7"/>
        <v>0</v>
      </c>
      <c r="AB17" s="69">
        <f t="shared" si="7"/>
        <v>0</v>
      </c>
      <c r="AC17" s="70">
        <f t="shared" si="7"/>
        <v>0</v>
      </c>
      <c r="AD17" s="69">
        <f t="shared" si="7"/>
        <v>0</v>
      </c>
      <c r="AE17" s="70">
        <f t="shared" si="7"/>
        <v>0</v>
      </c>
      <c r="AF17" s="69">
        <f t="shared" si="7"/>
        <v>0</v>
      </c>
      <c r="AG17" s="70">
        <f>AG7+AG8+AG9+AG10+AG11+AG12+AG13+AG14+AG15+AG16</f>
        <v>414.6</v>
      </c>
      <c r="AH17" s="69">
        <f>I17+J17+K17+L17+M17+N17+O17+P17+Q17+R17+S17+T17+U17+V17+W17+X17+Y17+Z17+AA17+AB17+AC17+AD17+AE17+AF17</f>
        <v>529098.70000000007</v>
      </c>
    </row>
    <row r="18" spans="1:34" ht="42" customHeight="1" x14ac:dyDescent="0.25">
      <c r="A18" s="31">
        <f t="shared" si="4"/>
        <v>12</v>
      </c>
      <c r="B18" s="29" t="s">
        <v>31</v>
      </c>
      <c r="C18" s="22"/>
      <c r="D18" s="22"/>
      <c r="E18" s="17"/>
      <c r="F18" s="22"/>
      <c r="G18" s="36"/>
      <c r="H18" s="22"/>
      <c r="I18" s="12">
        <v>0.9</v>
      </c>
      <c r="J18" s="13">
        <f>I18</f>
        <v>0.9</v>
      </c>
      <c r="K18" s="12">
        <v>0.9</v>
      </c>
      <c r="L18" s="13">
        <f t="shared" ref="L18:L21" si="8">K18</f>
        <v>0.9</v>
      </c>
      <c r="M18" s="12">
        <v>0.9</v>
      </c>
      <c r="N18" s="13">
        <f t="shared" ref="N18:N21" si="9">M18</f>
        <v>0.9</v>
      </c>
      <c r="O18" s="12">
        <v>0.9</v>
      </c>
      <c r="P18" s="13">
        <f t="shared" ref="P18:P21" si="10">O18</f>
        <v>0.9</v>
      </c>
      <c r="Q18" s="12">
        <v>0.9</v>
      </c>
      <c r="R18" s="13">
        <f t="shared" ref="R18:R21" si="11">Q18</f>
        <v>0.9</v>
      </c>
      <c r="S18" s="12">
        <v>0.9</v>
      </c>
      <c r="T18" s="13">
        <f t="shared" ref="T18:T21" si="12">S18</f>
        <v>0.9</v>
      </c>
      <c r="U18" s="12">
        <v>0.9</v>
      </c>
      <c r="V18" s="13">
        <f t="shared" ref="V18:V21" si="13">U18</f>
        <v>0.9</v>
      </c>
      <c r="W18" s="12">
        <v>0.9</v>
      </c>
      <c r="X18" s="13">
        <f t="shared" ref="X18:X21" si="14">W18</f>
        <v>0.9</v>
      </c>
      <c r="Y18" s="12">
        <v>0.9</v>
      </c>
      <c r="Z18" s="13">
        <f t="shared" ref="Z18:Z21" si="15">Y18</f>
        <v>0.9</v>
      </c>
      <c r="AA18" s="12">
        <v>0.9</v>
      </c>
      <c r="AB18" s="13">
        <f t="shared" ref="AB18:AB21" si="16">AA18</f>
        <v>0.9</v>
      </c>
      <c r="AC18" s="12">
        <v>0.9</v>
      </c>
      <c r="AD18" s="13">
        <f t="shared" ref="AD18:AD21" si="17">AC18</f>
        <v>0.9</v>
      </c>
      <c r="AE18" s="12">
        <v>0.9</v>
      </c>
      <c r="AF18" s="13">
        <f t="shared" ref="AF18:AF21" si="18">AE18</f>
        <v>0.9</v>
      </c>
      <c r="AG18" s="10"/>
      <c r="AH18" s="11"/>
    </row>
    <row r="19" spans="1:34" ht="42" customHeight="1" x14ac:dyDescent="0.25">
      <c r="A19" s="31">
        <f t="shared" si="4"/>
        <v>13</v>
      </c>
      <c r="B19" s="29" t="s">
        <v>32</v>
      </c>
      <c r="C19" s="21"/>
      <c r="D19" s="21"/>
      <c r="E19" s="33"/>
      <c r="F19" s="21"/>
      <c r="G19" s="35"/>
      <c r="H19" s="24"/>
      <c r="I19" s="73">
        <v>0.9</v>
      </c>
      <c r="J19" s="74">
        <f>I19</f>
        <v>0.9</v>
      </c>
      <c r="K19" s="73">
        <v>0.9</v>
      </c>
      <c r="L19" s="74">
        <f t="shared" si="8"/>
        <v>0.9</v>
      </c>
      <c r="M19" s="73">
        <v>0.9</v>
      </c>
      <c r="N19" s="74">
        <f t="shared" si="9"/>
        <v>0.9</v>
      </c>
      <c r="O19" s="73">
        <v>0.9</v>
      </c>
      <c r="P19" s="74">
        <f t="shared" si="10"/>
        <v>0.9</v>
      </c>
      <c r="Q19" s="73">
        <v>0.9</v>
      </c>
      <c r="R19" s="74">
        <f t="shared" si="11"/>
        <v>0.9</v>
      </c>
      <c r="S19" s="73">
        <v>0.9</v>
      </c>
      <c r="T19" s="74">
        <f t="shared" si="12"/>
        <v>0.9</v>
      </c>
      <c r="U19" s="73">
        <v>0.9</v>
      </c>
      <c r="V19" s="74">
        <f t="shared" si="13"/>
        <v>0.9</v>
      </c>
      <c r="W19" s="73">
        <v>0.9</v>
      </c>
      <c r="X19" s="74">
        <f t="shared" si="14"/>
        <v>0.9</v>
      </c>
      <c r="Y19" s="73">
        <v>0.9</v>
      </c>
      <c r="Z19" s="74">
        <f t="shared" si="15"/>
        <v>0.9</v>
      </c>
      <c r="AA19" s="73">
        <v>0.9</v>
      </c>
      <c r="AB19" s="74">
        <f t="shared" si="16"/>
        <v>0.9</v>
      </c>
      <c r="AC19" s="73">
        <v>0.9</v>
      </c>
      <c r="AD19" s="74">
        <f t="shared" si="17"/>
        <v>0.9</v>
      </c>
      <c r="AE19" s="73">
        <v>0.9</v>
      </c>
      <c r="AF19" s="74">
        <f t="shared" si="18"/>
        <v>0.9</v>
      </c>
      <c r="AG19" s="10"/>
      <c r="AH19" s="11"/>
    </row>
    <row r="20" spans="1:34" ht="42" customHeight="1" x14ac:dyDescent="0.25">
      <c r="A20" s="31">
        <f t="shared" si="4"/>
        <v>14</v>
      </c>
      <c r="B20" s="29" t="s">
        <v>33</v>
      </c>
      <c r="C20" s="22"/>
      <c r="D20" s="22"/>
      <c r="E20" s="17"/>
      <c r="F20" s="22"/>
      <c r="G20" s="36"/>
      <c r="H20" s="22"/>
      <c r="I20" s="10">
        <v>0.85</v>
      </c>
      <c r="J20" s="11">
        <f>I20</f>
        <v>0.85</v>
      </c>
      <c r="K20" s="10">
        <v>0.85</v>
      </c>
      <c r="L20" s="11">
        <f t="shared" si="8"/>
        <v>0.85</v>
      </c>
      <c r="M20" s="10">
        <v>0.85</v>
      </c>
      <c r="N20" s="11">
        <f t="shared" si="9"/>
        <v>0.85</v>
      </c>
      <c r="O20" s="10">
        <v>0.85</v>
      </c>
      <c r="P20" s="11">
        <f t="shared" si="10"/>
        <v>0.85</v>
      </c>
      <c r="Q20" s="10">
        <v>0.85</v>
      </c>
      <c r="R20" s="11">
        <f t="shared" si="11"/>
        <v>0.85</v>
      </c>
      <c r="S20" s="10">
        <v>0.85</v>
      </c>
      <c r="T20" s="11">
        <f t="shared" si="12"/>
        <v>0.85</v>
      </c>
      <c r="U20" s="10">
        <v>0.85</v>
      </c>
      <c r="V20" s="11">
        <f t="shared" si="13"/>
        <v>0.85</v>
      </c>
      <c r="W20" s="10">
        <v>0.85</v>
      </c>
      <c r="X20" s="11">
        <f t="shared" si="14"/>
        <v>0.85</v>
      </c>
      <c r="Y20" s="10">
        <v>0.85</v>
      </c>
      <c r="Z20" s="11">
        <f t="shared" si="15"/>
        <v>0.85</v>
      </c>
      <c r="AA20" s="10">
        <v>0.85</v>
      </c>
      <c r="AB20" s="11">
        <f t="shared" si="16"/>
        <v>0.85</v>
      </c>
      <c r="AC20" s="10">
        <v>0.85</v>
      </c>
      <c r="AD20" s="11">
        <f t="shared" si="17"/>
        <v>0.85</v>
      </c>
      <c r="AE20" s="10">
        <v>0.85</v>
      </c>
      <c r="AF20" s="11">
        <f t="shared" si="18"/>
        <v>0.85</v>
      </c>
      <c r="AG20" s="10"/>
      <c r="AH20" s="11"/>
    </row>
    <row r="21" spans="1:34" ht="42" customHeight="1" x14ac:dyDescent="0.25">
      <c r="A21" s="31">
        <f t="shared" si="4"/>
        <v>15</v>
      </c>
      <c r="B21" s="29" t="s">
        <v>34</v>
      </c>
      <c r="C21" s="22"/>
      <c r="D21" s="22"/>
      <c r="E21" s="17"/>
      <c r="F21" s="22"/>
      <c r="G21" s="36"/>
      <c r="H21" s="22"/>
      <c r="I21" s="10">
        <v>0.83</v>
      </c>
      <c r="J21" s="11">
        <f>I21</f>
        <v>0.83</v>
      </c>
      <c r="K21" s="10">
        <v>0.83</v>
      </c>
      <c r="L21" s="11">
        <f t="shared" si="8"/>
        <v>0.83</v>
      </c>
      <c r="M21" s="10">
        <v>0.83</v>
      </c>
      <c r="N21" s="11">
        <f t="shared" si="9"/>
        <v>0.83</v>
      </c>
      <c r="O21" s="10">
        <v>0.83</v>
      </c>
      <c r="P21" s="11">
        <f t="shared" si="10"/>
        <v>0.83</v>
      </c>
      <c r="Q21" s="10">
        <v>0.83</v>
      </c>
      <c r="R21" s="11">
        <f t="shared" si="11"/>
        <v>0.83</v>
      </c>
      <c r="S21" s="10">
        <v>0.83</v>
      </c>
      <c r="T21" s="11">
        <f t="shared" si="12"/>
        <v>0.83</v>
      </c>
      <c r="U21" s="10">
        <v>0.83</v>
      </c>
      <c r="V21" s="11">
        <f t="shared" si="13"/>
        <v>0.83</v>
      </c>
      <c r="W21" s="10">
        <v>0.83</v>
      </c>
      <c r="X21" s="11">
        <f t="shared" si="14"/>
        <v>0.83</v>
      </c>
      <c r="Y21" s="10">
        <v>0.83</v>
      </c>
      <c r="Z21" s="11">
        <f t="shared" si="15"/>
        <v>0.83</v>
      </c>
      <c r="AA21" s="10">
        <v>0.83</v>
      </c>
      <c r="AB21" s="11">
        <f t="shared" si="16"/>
        <v>0.83</v>
      </c>
      <c r="AC21" s="10">
        <v>0.83</v>
      </c>
      <c r="AD21" s="11">
        <f t="shared" si="17"/>
        <v>0.83</v>
      </c>
      <c r="AE21" s="10">
        <v>0.83</v>
      </c>
      <c r="AF21" s="11">
        <f t="shared" si="18"/>
        <v>0.83</v>
      </c>
      <c r="AG21" s="10"/>
      <c r="AH21" s="11"/>
    </row>
    <row r="22" spans="1:34" ht="42" customHeight="1" x14ac:dyDescent="0.25">
      <c r="A22" s="31">
        <f t="shared" si="4"/>
        <v>16</v>
      </c>
      <c r="B22" s="29" t="s">
        <v>35</v>
      </c>
      <c r="C22" s="22"/>
      <c r="D22" s="22"/>
      <c r="E22" s="17"/>
      <c r="F22" s="22"/>
      <c r="G22" s="36"/>
      <c r="H22" s="22"/>
      <c r="I22" s="10">
        <f>I18*I19*I20*I21</f>
        <v>0.57145499999999994</v>
      </c>
      <c r="J22" s="11">
        <f>J18*J19*J20*J21</f>
        <v>0.57145499999999994</v>
      </c>
      <c r="K22" s="10">
        <f t="shared" ref="K22:AF22" si="19">K18*K19*K20*K21</f>
        <v>0.57145499999999994</v>
      </c>
      <c r="L22" s="11">
        <f t="shared" si="19"/>
        <v>0.57145499999999994</v>
      </c>
      <c r="M22" s="10">
        <f t="shared" si="19"/>
        <v>0.57145499999999994</v>
      </c>
      <c r="N22" s="11">
        <f t="shared" si="19"/>
        <v>0.57145499999999994</v>
      </c>
      <c r="O22" s="10">
        <f>O18*O19*O20*O21</f>
        <v>0.57145499999999994</v>
      </c>
      <c r="P22" s="11">
        <f t="shared" si="19"/>
        <v>0.57145499999999994</v>
      </c>
      <c r="Q22" s="10">
        <f t="shared" si="19"/>
        <v>0.57145499999999994</v>
      </c>
      <c r="R22" s="11">
        <f t="shared" si="19"/>
        <v>0.57145499999999994</v>
      </c>
      <c r="S22" s="10">
        <f t="shared" si="19"/>
        <v>0.57145499999999994</v>
      </c>
      <c r="T22" s="11">
        <f t="shared" si="19"/>
        <v>0.57145499999999994</v>
      </c>
      <c r="U22" s="10">
        <f t="shared" si="19"/>
        <v>0.57145499999999994</v>
      </c>
      <c r="V22" s="11">
        <f t="shared" si="19"/>
        <v>0.57145499999999994</v>
      </c>
      <c r="W22" s="10">
        <f t="shared" si="19"/>
        <v>0.57145499999999994</v>
      </c>
      <c r="X22" s="11">
        <f t="shared" si="19"/>
        <v>0.57145499999999994</v>
      </c>
      <c r="Y22" s="10">
        <f t="shared" si="19"/>
        <v>0.57145499999999994</v>
      </c>
      <c r="Z22" s="11">
        <f t="shared" si="19"/>
        <v>0.57145499999999994</v>
      </c>
      <c r="AA22" s="10">
        <f t="shared" si="19"/>
        <v>0.57145499999999994</v>
      </c>
      <c r="AB22" s="11">
        <f t="shared" si="19"/>
        <v>0.57145499999999994</v>
      </c>
      <c r="AC22" s="10">
        <f t="shared" si="19"/>
        <v>0.57145499999999994</v>
      </c>
      <c r="AD22" s="11">
        <f t="shared" si="19"/>
        <v>0.57145499999999994</v>
      </c>
      <c r="AE22" s="10">
        <f t="shared" si="19"/>
        <v>0.57145499999999994</v>
      </c>
      <c r="AF22" s="11">
        <f t="shared" si="19"/>
        <v>0.57145499999999994</v>
      </c>
      <c r="AG22" s="10"/>
      <c r="AH22" s="11"/>
    </row>
    <row r="23" spans="1:34" ht="42" customHeight="1" x14ac:dyDescent="0.25">
      <c r="A23" s="31">
        <f t="shared" si="4"/>
        <v>17</v>
      </c>
      <c r="B23" s="29" t="s">
        <v>36</v>
      </c>
      <c r="C23" s="22"/>
      <c r="D23" s="22"/>
      <c r="E23" s="17"/>
      <c r="F23" s="21"/>
      <c r="G23" s="36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0</v>
      </c>
      <c r="Q23" s="5">
        <f t="shared" si="20"/>
        <v>0</v>
      </c>
      <c r="R23" s="6">
        <f t="shared" si="20"/>
        <v>238936.74917535068</v>
      </c>
      <c r="S23" s="5">
        <f t="shared" si="20"/>
        <v>0</v>
      </c>
      <c r="T23" s="6">
        <f t="shared" si="20"/>
        <v>238936.74917535068</v>
      </c>
      <c r="U23" s="5">
        <f t="shared" si="20"/>
        <v>224003.20235189129</v>
      </c>
      <c r="V23" s="6">
        <f t="shared" si="20"/>
        <v>0</v>
      </c>
      <c r="W23" s="5">
        <f t="shared" si="20"/>
        <v>224003.20235189129</v>
      </c>
      <c r="X23" s="6">
        <f t="shared" si="20"/>
        <v>0</v>
      </c>
      <c r="Y23" s="5">
        <f t="shared" si="20"/>
        <v>0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925879.90305448393</v>
      </c>
    </row>
    <row r="24" spans="1:34" ht="42" customHeight="1" thickBot="1" x14ac:dyDescent="0.3">
      <c r="A24" s="31">
        <f t="shared" si="4"/>
        <v>18</v>
      </c>
      <c r="B24" s="30" t="s">
        <v>37</v>
      </c>
      <c r="C24" s="23"/>
      <c r="D24" s="23"/>
      <c r="E24" s="18"/>
      <c r="F24" s="23"/>
      <c r="G24" s="32"/>
      <c r="H24" s="23"/>
      <c r="I24" s="75">
        <f>I23/(15*86400)</f>
        <v>0</v>
      </c>
      <c r="J24" s="46">
        <f>J23/(15*86400)</f>
        <v>0</v>
      </c>
      <c r="K24" s="75">
        <f t="shared" ref="K24:AF24" si="21">K23/(15*86400)</f>
        <v>0</v>
      </c>
      <c r="L24" s="46">
        <f t="shared" si="21"/>
        <v>0</v>
      </c>
      <c r="M24" s="75">
        <f t="shared" si="21"/>
        <v>0</v>
      </c>
      <c r="N24" s="46">
        <f t="shared" si="21"/>
        <v>0</v>
      </c>
      <c r="O24" s="75">
        <f t="shared" si="21"/>
        <v>0</v>
      </c>
      <c r="P24" s="46">
        <f t="shared" si="21"/>
        <v>0</v>
      </c>
      <c r="Q24" s="75">
        <f t="shared" si="21"/>
        <v>0</v>
      </c>
      <c r="R24" s="46">
        <f t="shared" si="21"/>
        <v>0.18436477559826442</v>
      </c>
      <c r="S24" s="75">
        <f t="shared" si="21"/>
        <v>0</v>
      </c>
      <c r="T24" s="46">
        <f t="shared" si="21"/>
        <v>0.18436477559826442</v>
      </c>
      <c r="U24" s="75">
        <f t="shared" si="21"/>
        <v>0.1728419771233729</v>
      </c>
      <c r="V24" s="46">
        <f t="shared" si="21"/>
        <v>0</v>
      </c>
      <c r="W24" s="75">
        <f t="shared" si="21"/>
        <v>0.1728419771233729</v>
      </c>
      <c r="X24" s="46">
        <f t="shared" si="21"/>
        <v>0</v>
      </c>
      <c r="Y24" s="75">
        <f t="shared" si="21"/>
        <v>0</v>
      </c>
      <c r="Z24" s="46">
        <f t="shared" si="21"/>
        <v>0</v>
      </c>
      <c r="AA24" s="75">
        <f t="shared" si="21"/>
        <v>0</v>
      </c>
      <c r="AB24" s="46">
        <f t="shared" si="21"/>
        <v>0</v>
      </c>
      <c r="AC24" s="75">
        <f t="shared" si="21"/>
        <v>0</v>
      </c>
      <c r="AD24" s="46">
        <f t="shared" si="21"/>
        <v>0</v>
      </c>
      <c r="AE24" s="75">
        <f t="shared" si="21"/>
        <v>0</v>
      </c>
      <c r="AF24" s="46">
        <f t="shared" si="21"/>
        <v>0</v>
      </c>
      <c r="AG24" s="75"/>
      <c r="AH24" s="46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25" right="0.25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ზონა-3</vt:lpstr>
      <vt:lpstr>სამთაწყარო</vt:lpstr>
      <vt:lpstr>ფიროსმანი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2024-10-23T12:05:52Z</dcterms:modified>
</cp:coreProperties>
</file>